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3 г\Модернизация КСБ 3 этап\на конкурс повторно\"/>
    </mc:Choice>
  </mc:AlternateContent>
  <bookViews>
    <workbookView xWindow="-120" yWindow="-120" windowWidth="25440" windowHeight="15840" tabRatio="771"/>
  </bookViews>
  <sheets>
    <sheet name="Ведомость оборудования" sheetId="15" r:id="rId1"/>
  </sheets>
  <definedNames>
    <definedName name="_xlnm.Print_Titles" localSheetId="0">'Ведомость оборудования'!$11:$12</definedName>
    <definedName name="_xlnm.Print_Area" localSheetId="0">'Ведомость оборудования'!$A$1:$H$125</definedName>
  </definedNames>
  <calcPr calcId="162913"/>
</workbook>
</file>

<file path=xl/calcChain.xml><?xml version="1.0" encoding="utf-8"?>
<calcChain xmlns="http://schemas.openxmlformats.org/spreadsheetml/2006/main">
  <c r="F109" i="15" l="1"/>
  <c r="F110" i="15"/>
  <c r="F111" i="15"/>
  <c r="F112" i="15"/>
  <c r="F113" i="15"/>
  <c r="F114" i="15"/>
  <c r="F108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66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14" i="15"/>
  <c r="G114" i="15" l="1"/>
  <c r="G106" i="15" l="1"/>
  <c r="G64" i="15" l="1"/>
  <c r="G109" i="15"/>
  <c r="G110" i="15"/>
  <c r="G111" i="15"/>
  <c r="G112" i="15"/>
  <c r="G113" i="15"/>
  <c r="G108" i="15"/>
  <c r="G115" i="15" l="1"/>
  <c r="G116" i="15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D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G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<sst xmlns="http://schemas.openxmlformats.org/spreadsheetml/2006/main" count="226" uniqueCount="124">
  <si>
    <t>Наименование</t>
  </si>
  <si>
    <t>Ед. изм.</t>
  </si>
  <si>
    <t>шт</t>
  </si>
  <si>
    <t>шт.</t>
  </si>
  <si>
    <t>Утверждаю:</t>
  </si>
  <si>
    <t>_________________ А.А. Карпачёв</t>
  </si>
  <si>
    <t>" ____ " _______________ 2023 г.</t>
  </si>
  <si>
    <t>"Комплексная система безопасности. Инв. № 00491684. Модернизация комплексной системы безопасности. 3 этап"</t>
  </si>
  <si>
    <t>Начальник ОКС У-ИГЭС</t>
  </si>
  <si>
    <t>А.В. Стасенко</t>
  </si>
  <si>
    <t>Экономист ОКС У-ИГЭС</t>
  </si>
  <si>
    <t>Н.Н. Татаринцева</t>
  </si>
  <si>
    <t>Инженер ОКС У-ИГЭС</t>
  </si>
  <si>
    <t>П.Е. Иванов</t>
  </si>
  <si>
    <t>ВЕДОМОСТЬ</t>
  </si>
  <si>
    <t>на Выполнение строительно-монтажных, пусконаладочных работ и поставка оборудования по объекту:</t>
  </si>
  <si>
    <t>№ п/п</t>
  </si>
  <si>
    <t xml:space="preserve">Кол-во
</t>
  </si>
  <si>
    <t>Извещатель охранный комбинированный однопозиционный (ИК+СВЧ) от -40⁰ до +50⁰С Циклоп-30</t>
  </si>
  <si>
    <t>Извещатель охранный, линейный, радиоволновой, двухпозиционный арктическое исполнение от -60°С до +80°С ФОРТЕЗА-100, исп. А</t>
  </si>
  <si>
    <t>Извещатель охранный, линейный, радиоволновой, двухпозиционный арктическое исполнение от -60°С до +80°С ФОРТЕЗА-200, исп. А</t>
  </si>
  <si>
    <t>Извещатель охранный, линейный, радиоволновой, двухпозиционный арктическое исполнение от -60°С до +80°С ФОРТЕЗА-50, исп. А</t>
  </si>
  <si>
    <t>Нагреватель для SL-200/350/650,до-60°С, (комплект из 2 шт) HU-3 Optex</t>
  </si>
  <si>
    <t>Термостат «АКБ12/40» «АКБ12/40»</t>
  </si>
  <si>
    <t>Термошкаф (800х600х300) СКАТ-ШТ-8630А</t>
  </si>
  <si>
    <t>Блок защиты извещателей от воздействия грозы и электромагнитных наводок БГр-4</t>
  </si>
  <si>
    <t>Всепогодный (IP65) извещатель до -60°С, оптико-электронный активный, синхронизированный, 4-х лучевой, "сухие контакты" - н.з./н.о. реле, микропроцессорный, защита от разрядов до 15кВ SL-200QDM Optex</t>
  </si>
  <si>
    <t>Всепогодный (IP65) извещатель до -60°С, оптико-электронный активный, синхронизированный, 4-х лучевой, "сухие контакты" - н.з./н.о. реле, микропроцессорный, защита от разрядов до 15кВ SL-350QDM Optex</t>
  </si>
  <si>
    <t>Всепогодный (IP65) извещатель до -60°С, оптико-электронный активный, синхронизированный, 4-х лучевой, "сухие контакты" - н.з./н.о. реле, микропроцессорный, защита от разрядов до 15кВ SL-650QDM Optex</t>
  </si>
  <si>
    <t>Аккумуляторный отсек «АО 2/40» «АО 2/40»</t>
  </si>
  <si>
    <t>Датчик положения магн/конт. ДПМ-3 исп.00</t>
  </si>
  <si>
    <t>Устройство настройки извещателей «Фортеза» (Android) Планшет УНИ Фортеза</t>
  </si>
  <si>
    <t>Контроллер доступа,  С2000-2</t>
  </si>
  <si>
    <t>Преобразователь интерфейса "С2000-ПИ"</t>
  </si>
  <si>
    <t>Пульт контроля и управления С2000-М</t>
  </si>
  <si>
    <t>Блок контроля индикации и управления "С2000-БКИ"</t>
  </si>
  <si>
    <t>Прибор приемно-контрольный  Сигнал-20П Болид</t>
  </si>
  <si>
    <t>Блок бесперебойного питания, 24В,5А МИП-24. исп.102</t>
  </si>
  <si>
    <t>Блок защиты линии БЗЛ</t>
  </si>
  <si>
    <t>Модуль преобразователя МП24/12В</t>
  </si>
  <si>
    <t>Модульный распределительный блок на din-рейку МРБ-100-4П</t>
  </si>
  <si>
    <t>Оповещатель свето-звуковой  "Маяк 24-К"</t>
  </si>
  <si>
    <t>Плата канала высоких частот (ВЧ) АО «Юмирс»</t>
  </si>
  <si>
    <t>Плата канала низких частот (НЧ) АО «Юмирс»</t>
  </si>
  <si>
    <t>Пульт управления (ПУ) АО «Юмирс»</t>
  </si>
  <si>
    <t>Считыватель Proximit, уличный RFID Matrix-III-EH</t>
  </si>
  <si>
    <t>Кросс оптический "ШКОН", 4 порта ОКН-4SM</t>
  </si>
  <si>
    <t>Кросс оптический "ШКОН", 8 порта ОКН-8SM</t>
  </si>
  <si>
    <t>Коммутатор промышленного уровня на din-рейку, 8 портов Gigabit Poe (бюджет 240Вт) и 2 оптических порта Gigabit SFP, DS-3T0510P Hikvision</t>
  </si>
  <si>
    <t>Крепление на столб для видеокамер DS-1475ZJ-SUS</t>
  </si>
  <si>
    <t>4 Мп Скоростная поворотная IP-камера с ИК-подсветкой, 40Вт.  (t -60 +70 С) DS-2DF7C445IXR-AEL(T5) Hikvision</t>
  </si>
  <si>
    <t>Трекинговый детектор движения SIMT</t>
  </si>
  <si>
    <t>4Мп уличная цилиндрическая IP-камера с варифакальным объективом 2,8-12мм и ИК-подсветкой до 50м. 18Вт (t -50 +70С) iDS-2CD7A46G0-IZHS в комплекте с ПО для записи и отображения 1-й любой IP-видеокамеры TRASSIR AnyIP</t>
  </si>
  <si>
    <t>4 Мп Скоростная поворотная IP-камера с ИК-подсветкой, 40Вт.  (t -60 +70 С) DS-2DF7C445IXR-AEL(T5)  в комплекте с ПО для записи и отображения 1-й любой IP-видеокамеры TRASSIR AnyIP</t>
  </si>
  <si>
    <t>16 портовый, PS/2, USB, VGA KVMP-переключатель с LCD-дисплеем (19"), клавиатурой и тачпадом. CL5716N-ATA-RG ATEN</t>
  </si>
  <si>
    <t>Аккумуляторная батарея, 12В/17А/ч</t>
  </si>
  <si>
    <t>Источник переменного напряжения 24В/5А SKAT-VN.24/27AC Бастион</t>
  </si>
  <si>
    <t>Источник бесперебойного питания, 48В/4А  РИП-48RS исп.1 Болид</t>
  </si>
  <si>
    <t>Адаптер крепления на столб STB-C20 Smartec</t>
  </si>
  <si>
    <t>Стоимость в ТЦ, руб. (справочно)</t>
  </si>
  <si>
    <t>Всего Оборудование поставки Заказчика</t>
  </si>
  <si>
    <t>Клавиатура Logitech Media Keyboard</t>
  </si>
  <si>
    <t>Мышь проводная Logitech M90 Мouse USB</t>
  </si>
  <si>
    <t>Главный инженер У-ИГЭС</t>
  </si>
  <si>
    <t>С.В. Крапицкий</t>
  </si>
  <si>
    <t>Примечание</t>
  </si>
  <si>
    <t>Директор филиала ООО "ЕвроСибЭнерго-Гидрогенерация"</t>
  </si>
  <si>
    <t>Усть-Илимская ГЭС</t>
  </si>
  <si>
    <t>оборудования поставки заказчика (давальческих материалов) в 2024 г.</t>
  </si>
  <si>
    <t>32-дюймовой монитор 	CQ32G2SE/BK, АОС</t>
  </si>
  <si>
    <t>Автоматический выключатель, "С" ВА47-29-3Р 50А ИЭК</t>
  </si>
  <si>
    <t>Автоматический выключатель, "С" ИЭК ВА47-29-1Р 6А</t>
  </si>
  <si>
    <t>Автоматический выключатель, "С" ИЭК ВА47-29-3Р 10А</t>
  </si>
  <si>
    <t>Автоматический выключатель, "С" ИЭК ВА47-29-3Р 63А</t>
  </si>
  <si>
    <t>Вибрационного средства обнаружения-_x000D_
Блок электронный (БЭ) Трезор-В04 АО «Юмирс»</t>
  </si>
  <si>
    <t>Контрольно-пусковой блок 	"С2000-КПБ"</t>
  </si>
  <si>
    <t>Блок сигнально-пусковой 	"С2000-СП1"</t>
  </si>
  <si>
    <t>Блок бесперебойного питания, 12В,3А РИП-12RS, исп.50</t>
  </si>
  <si>
    <t>Медиаконвертер "MOXA"	TCF-142M-SC</t>
  </si>
  <si>
    <t>ПК HP M01-F1035ur в корпусе Mini-Tower,  AMD Ryzen 5 4600G, 6x3.7 ГГц, 8 ГБ DDR4, SSD 256 ГБ, без ОС 424R9EA</t>
  </si>
  <si>
    <t>Промышленный компьютер 2U, W680, Intel Core i7-12700 1.6-4.9ГГц, 16Гб DDR4 3200 DIMM 2шт., 1Тб HDD 3.5" SATA 2шт., 256Гб SSD 2.5" TLC (-40°..+85°C) 2шт., 2x5.25", 1x3.5"/2.5" отсека, RAID 0/1/5/10, VGA, HDMI, DP, 3xLAN, 2xCOM, 8xUSB, аудио, 4xM.2, 1xPCIe-16, 2xLAN 1Гбит PCIe,1xPCIe-8, CP-118EL-A (8xRS-232/422/485), 2xPCIe-4, БП 2x400Вт, Клавиатура+Мышь USB, NJ-20 ,  ПО: Windows 10 Pro х64.	iROBO-2000-20i3-G5</t>
  </si>
  <si>
    <t>-ПО - Сервер Орион Про,_x000D_
- Оперативная задача исп.512,_x000D_
- Администратор базы данных, _x000D_
- Генератор отчетов.</t>
  </si>
  <si>
    <t>32-дюймовой монитор CQ32G2SE/BK, АОС</t>
  </si>
  <si>
    <t>43-дюймовой монитор VX4380-4K ViewSonic</t>
  </si>
  <si>
    <t>4Мп уличная цилиндрическая IP-камера с варифакальным объективом 2,8-12мм и ИК-подсветкой до 50м. 18Вт (t -50 +70С) iDS-2CD7A46G0-IZHS</t>
  </si>
  <si>
    <t>Автоматический выключатель, "С" ИЭК ВА47-29-1Р 10А</t>
  </si>
  <si>
    <t>Автоматический выключатель, "С" ИЭК ВА47-29-1Р 16А</t>
  </si>
  <si>
    <t>Автоматический выключатель, "С" ИЭК ВА47-29-3Р 3А</t>
  </si>
  <si>
    <t>Автоматический выключатель, "С" ИЭК ВА47-29-3Р 40А</t>
  </si>
  <si>
    <t>Автоматический выключатель, "С" ИЭК ВА47-29-3Р 6А</t>
  </si>
  <si>
    <t>Блок розеток Rem-10 без шнура с выкл., 10 Sсhuko, вход IEC 60320 C14, 10A, алюм., 19" R-10-10S-V-440-Z ЦМО</t>
  </si>
  <si>
    <t>Выключатель кнопочный ВКИ-211 трехполюсный 6А IP40 230/400В</t>
  </si>
  <si>
    <t>Коммутатор  24 электрических порта, 24 оптических порта Gigabit SFP и 6 оптических портов 10 Gigabit SFP+ DS-3E3754TF Hikvision</t>
  </si>
  <si>
    <t>Модуль вентиляторный 19" 1U, 6 вентиляторов, регул. глубина 390-750 мм с контроллером, чёрный R-FAN-6K-1U-9005 ЦМО</t>
  </si>
  <si>
    <t>Модуль обнаружения оставленных предметов 	TRASSIR Object Left Detector</t>
  </si>
  <si>
    <t>Сервисный монитор монтажника AVT IPC-9800ADH Plus</t>
  </si>
  <si>
    <t>Сетевой видеорегистратор IP видеонаблюдения 	TRASSIR NeuroStation 8800R/128-A5-S	DSSL</t>
  </si>
  <si>
    <t>Стоечный АВР APC Rack ATS, 16A, 230V,  AP7722A</t>
  </si>
  <si>
    <t>Термошкаф ТСОН (t -65 +50 С) ШТ-12630А 	Бастион</t>
  </si>
  <si>
    <t>Устройство автоматического включения резерва  АВР  ЩАП 33</t>
  </si>
  <si>
    <t>Шкаф телекоммуникационный напольный 42U (800 × 1000) дверь стекло ШТК-М-42.8.10-1ААА ЦМО</t>
  </si>
  <si>
    <t>Электромеханическое запирающее устройство 	ЭМЗУ "Доступ" ЦеСИС</t>
  </si>
  <si>
    <t>Ящик управления освещением ЯУО 9601 3674</t>
  </si>
  <si>
    <t>Комплект щеточного ввода в шкаф, универсальный, цвет черный КВ-Щ-55.420А-9005 ЦМО</t>
  </si>
  <si>
    <t>Принтер лазерный черно-белый, цвет черный, Pantum P2516 1534839</t>
  </si>
  <si>
    <t>Тепловизор. Микроболометр, фиксированный объектив:_x000D_
15 мм, F1.0, (-45 +60С)	STX-IP52/S-F15 в комплекте с ПО для записи и отображения 1-й любой IP-видеокамеры TRASSIR AnyIP</t>
  </si>
  <si>
    <t>ЛСР 02-01-01 Система периметральной охранной сигнализации. Система контроля доступа на территорию.</t>
  </si>
  <si>
    <t>ЛСР 02-01-02 Система охранная телевизионная наружная</t>
  </si>
  <si>
    <t>ЛСР 02-01-03 Система охранного освещения</t>
  </si>
  <si>
    <t>Цена, руб (БЦ)</t>
  </si>
  <si>
    <t>Цена (ТЦ), руб</t>
  </si>
  <si>
    <t>ИТОГО:</t>
  </si>
  <si>
    <t>Источник бесперебойного питания ИБП APC 1500VA 230V 2U 	 mart-UPS SC</t>
  </si>
  <si>
    <t>ПО «Модуль управления» ИСО «Орион про» исп.127</t>
  </si>
  <si>
    <t>ПО Windows 10 Pro ,USB-флеш накопитель, BOX</t>
  </si>
  <si>
    <t>Удаленное рабочее место 	TRASSIR Mini Client M2/32</t>
  </si>
  <si>
    <t>SFP-модуль (10 Гбит/с) HK-SFP+-10G-20-1270 	Hikvision</t>
  </si>
  <si>
    <t>SFP-модуль HK-SFP-1.25G-20-1310 Hikvision</t>
  </si>
  <si>
    <t>SFP-модуль HK-SFP-1.25G-20-1550 Hikvision</t>
  </si>
  <si>
    <t>Модуль роботизированного управления SpeedDome-камерами TRASSIR ActiveDome</t>
  </si>
  <si>
    <t>Пакет лицензий на подключение модуля TRASSIR Neuro Detector для обработки 16 каналов видео. С высокой точностью обнаруживает в кадре людей, автомобили, велосипеды, при пересечении объектом заданной линии создает тревожное событие и отправляет уведомления. (для тепловизоров) TRASSIR Neuro Detector-16</t>
  </si>
  <si>
    <t>ПО для записи и отображения 1-й любой IP-видеокамеры TRASSIR AnyIP. резерв</t>
  </si>
  <si>
    <t>Фотореле ФР-М02 с фотодатчиком (ФД3 -2)</t>
  </si>
  <si>
    <t>SFP-модуль (10 Гбит/с) HK-SFP+-10G-20-1330 	Hikvision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</si>
</sst>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Verdana"/>
      <family val="2"/>
      <charset val="204"/>
    </font>
    <font>
      <b/>
      <sz val="9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5" fillId="0" borderId="0"/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5" fillId="0" borderId="1">
      <alignment vertical="top" wrapText="1"/>
    </xf>
    <xf numFmtId="0" fontId="2" fillId="0" borderId="0"/>
    <xf numFmtId="0" fontId="1" fillId="0" borderId="0"/>
    <xf numFmtId="0" fontId="1" fillId="0" borderId="1">
      <alignment vertical="top" wrapText="1"/>
    </xf>
  </cellStyleXfs>
  <cellXfs count="97">
    <xf numFmtId="0" fontId="0" fillId="0" borderId="0" xfId="0"/>
    <xf numFmtId="49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right" vertical="top" wrapText="1"/>
    </xf>
    <xf numFmtId="0" fontId="6" fillId="0" borderId="1" xfId="2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23" applyFont="1" applyAlignment="1">
      <alignment vertical="top" wrapText="1"/>
    </xf>
    <xf numFmtId="0" fontId="8" fillId="0" borderId="0" xfId="0" applyFont="1" applyBorder="1"/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center" vertical="top"/>
    </xf>
    <xf numFmtId="49" fontId="8" fillId="0" borderId="0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2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23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0" fontId="10" fillId="0" borderId="0" xfId="0" applyFont="1" applyAlignment="1">
      <alignment horizontal="right" vertical="center"/>
    </xf>
    <xf numFmtId="0" fontId="10" fillId="0" borderId="0" xfId="23" applyFont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0" fontId="6" fillId="2" borderId="0" xfId="0" applyFont="1" applyFill="1"/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right" vertical="top"/>
    </xf>
    <xf numFmtId="0" fontId="10" fillId="2" borderId="0" xfId="0" applyFont="1" applyFill="1"/>
    <xf numFmtId="49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3" fontId="12" fillId="0" borderId="1" xfId="0" applyNumberFormat="1" applyFont="1" applyBorder="1" applyAlignment="1">
      <alignment horizontal="right" vertical="top" wrapText="1"/>
    </xf>
    <xf numFmtId="3" fontId="11" fillId="0" borderId="1" xfId="0" applyNumberFormat="1" applyFont="1" applyBorder="1" applyAlignment="1">
      <alignment horizontal="right" vertical="top" wrapText="1"/>
    </xf>
    <xf numFmtId="0" fontId="6" fillId="3" borderId="0" xfId="0" applyFont="1" applyFill="1"/>
    <xf numFmtId="0" fontId="7" fillId="3" borderId="0" xfId="0" applyFont="1" applyFill="1" applyBorder="1" applyAlignment="1">
      <alignment horizontal="right" vertical="top" wrapText="1"/>
    </xf>
    <xf numFmtId="4" fontId="6" fillId="3" borderId="1" xfId="0" applyNumberFormat="1" applyFont="1" applyFill="1" applyBorder="1" applyAlignment="1">
      <alignment horizontal="right" vertical="center" wrapText="1"/>
    </xf>
    <xf numFmtId="0" fontId="6" fillId="3" borderId="1" xfId="20" applyFont="1" applyFill="1" applyBorder="1" applyAlignment="1">
      <alignment horizontal="center"/>
    </xf>
    <xf numFmtId="0" fontId="8" fillId="3" borderId="0" xfId="0" applyFont="1" applyFill="1" applyBorder="1"/>
    <xf numFmtId="0" fontId="8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top" wrapText="1"/>
    </xf>
    <xf numFmtId="0" fontId="10" fillId="3" borderId="0" xfId="0" applyFont="1" applyFill="1"/>
    <xf numFmtId="0" fontId="1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0" fontId="11" fillId="2" borderId="1" xfId="0" applyFont="1" applyFill="1" applyBorder="1"/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/>
    </xf>
    <xf numFmtId="0" fontId="11" fillId="3" borderId="1" xfId="0" applyFont="1" applyFill="1" applyBorder="1"/>
    <xf numFmtId="3" fontId="12" fillId="2" borderId="1" xfId="0" applyNumberFormat="1" applyFont="1" applyFill="1" applyBorder="1" applyAlignme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2" borderId="0" xfId="23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6" fillId="2" borderId="1" xfId="20" applyFont="1" applyFill="1" applyBorder="1" applyAlignment="1">
      <alignment horizontal="center"/>
    </xf>
    <xf numFmtId="0" fontId="7" fillId="2" borderId="1" xfId="27" applyFont="1" applyFill="1" applyBorder="1" applyAlignment="1">
      <alignment horizontal="left"/>
    </xf>
    <xf numFmtId="0" fontId="11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top" wrapText="1"/>
    </xf>
    <xf numFmtId="4" fontId="11" fillId="2" borderId="1" xfId="0" applyNumberFormat="1" applyFont="1" applyFill="1" applyBorder="1" applyAlignment="1">
      <alignment horizontal="right" vertical="top" wrapText="1"/>
    </xf>
    <xf numFmtId="0" fontId="11" fillId="2" borderId="1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top"/>
    </xf>
    <xf numFmtId="4" fontId="6" fillId="2" borderId="1" xfId="0" applyNumberFormat="1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vertical="center" wrapText="1"/>
    </xf>
    <xf numFmtId="3" fontId="12" fillId="2" borderId="1" xfId="0" applyNumberFormat="1" applyFont="1" applyFill="1" applyBorder="1" applyAlignment="1">
      <alignment horizontal="right" vertical="top" wrapText="1"/>
    </xf>
    <xf numFmtId="0" fontId="9" fillId="0" borderId="0" xfId="0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25"/>
  <sheetViews>
    <sheetView showGridLines="0" tabSelected="1" view="pageBreakPreview" zoomScale="90" zoomScaleNormal="80" zoomScaleSheetLayoutView="90" workbookViewId="0">
      <selection activeCell="H123" sqref="H123"/>
    </sheetView>
  </sheetViews>
  <sheetFormatPr defaultRowHeight="12.75" x14ac:dyDescent="0.2"/>
  <cols>
    <col min="1" max="1" width="7.140625" style="34" customWidth="1"/>
    <col min="2" max="2" width="55" style="2" customWidth="1"/>
    <col min="3" max="3" width="12.28515625" style="19" customWidth="1"/>
    <col min="4" max="4" width="10.7109375" style="1" customWidth="1"/>
    <col min="5" max="5" width="14.7109375" style="49" hidden="1" customWidth="1"/>
    <col min="6" max="7" width="14.7109375" style="2" customWidth="1"/>
    <col min="8" max="8" width="15.42578125" style="6" customWidth="1"/>
    <col min="9" max="9" width="7.140625" style="2" customWidth="1"/>
    <col min="10" max="16384" width="9.140625" style="2"/>
  </cols>
  <sheetData>
    <row r="1" spans="1:10" s="9" customFormat="1" ht="15.75" x14ac:dyDescent="0.25">
      <c r="A1" s="66"/>
      <c r="B1" s="10"/>
      <c r="C1" s="22"/>
      <c r="D1" s="10"/>
      <c r="E1" s="54"/>
      <c r="H1" s="30" t="s">
        <v>4</v>
      </c>
    </row>
    <row r="2" spans="1:10" s="9" customFormat="1" ht="15.75" x14ac:dyDescent="0.25">
      <c r="A2" s="67"/>
      <c r="B2" s="11"/>
      <c r="C2" s="23"/>
      <c r="D2" s="11"/>
      <c r="E2" s="54"/>
      <c r="H2" s="31" t="s">
        <v>66</v>
      </c>
    </row>
    <row r="3" spans="1:10" s="9" customFormat="1" ht="15.75" x14ac:dyDescent="0.25">
      <c r="A3" s="67"/>
      <c r="B3" s="11"/>
      <c r="C3" s="23"/>
      <c r="D3" s="11"/>
      <c r="E3" s="54"/>
      <c r="H3" s="31" t="s">
        <v>67</v>
      </c>
    </row>
    <row r="4" spans="1:10" s="9" customFormat="1" ht="15.75" x14ac:dyDescent="0.25">
      <c r="A4" s="67"/>
      <c r="B4" s="11"/>
      <c r="C4" s="23"/>
      <c r="D4" s="11"/>
      <c r="E4" s="54"/>
      <c r="H4" s="31" t="s">
        <v>5</v>
      </c>
    </row>
    <row r="5" spans="1:10" s="12" customFormat="1" ht="15.75" x14ac:dyDescent="0.25">
      <c r="A5" s="68"/>
      <c r="B5" s="13"/>
      <c r="C5" s="16"/>
      <c r="D5" s="14"/>
      <c r="E5" s="53"/>
      <c r="H5" s="32" t="s">
        <v>6</v>
      </c>
    </row>
    <row r="6" spans="1:10" s="12" customFormat="1" ht="15" x14ac:dyDescent="0.25">
      <c r="A6" s="83" t="s">
        <v>14</v>
      </c>
      <c r="B6" s="83"/>
      <c r="C6" s="83"/>
      <c r="D6" s="83"/>
      <c r="E6" s="83"/>
      <c r="F6" s="83"/>
      <c r="G6" s="83"/>
      <c r="H6" s="83"/>
    </row>
    <row r="7" spans="1:10" s="12" customFormat="1" ht="15" x14ac:dyDescent="0.25">
      <c r="A7" s="81" t="s">
        <v>68</v>
      </c>
      <c r="B7" s="81"/>
      <c r="C7" s="81"/>
      <c r="D7" s="81"/>
      <c r="E7" s="81"/>
      <c r="F7" s="81"/>
      <c r="G7" s="81"/>
      <c r="H7" s="81"/>
    </row>
    <row r="8" spans="1:10" s="12" customFormat="1" ht="15" x14ac:dyDescent="0.25">
      <c r="A8" s="83" t="s">
        <v>15</v>
      </c>
      <c r="B8" s="83"/>
      <c r="C8" s="83"/>
      <c r="D8" s="83"/>
      <c r="E8" s="83"/>
      <c r="F8" s="83"/>
      <c r="G8" s="83"/>
      <c r="H8" s="83"/>
    </row>
    <row r="9" spans="1:10" s="12" customFormat="1" ht="15" x14ac:dyDescent="0.25">
      <c r="A9" s="82" t="s">
        <v>7</v>
      </c>
      <c r="B9" s="82"/>
      <c r="C9" s="82"/>
      <c r="D9" s="82"/>
      <c r="E9" s="82"/>
      <c r="F9" s="82"/>
      <c r="G9" s="82"/>
      <c r="H9" s="82"/>
    </row>
    <row r="10" spans="1:10" s="12" customFormat="1" ht="15" x14ac:dyDescent="0.25">
      <c r="A10" s="84"/>
      <c r="B10" s="84"/>
      <c r="C10" s="84"/>
      <c r="D10" s="84"/>
      <c r="E10" s="84"/>
      <c r="F10" s="45"/>
      <c r="G10" s="14"/>
      <c r="H10" s="15"/>
    </row>
    <row r="11" spans="1:10" ht="38.25" x14ac:dyDescent="0.2">
      <c r="A11" s="41" t="s">
        <v>16</v>
      </c>
      <c r="B11" s="42" t="s">
        <v>0</v>
      </c>
      <c r="C11" s="42" t="s">
        <v>1</v>
      </c>
      <c r="D11" s="41" t="s">
        <v>17</v>
      </c>
      <c r="E11" s="55" t="s">
        <v>109</v>
      </c>
      <c r="F11" s="42" t="s">
        <v>110</v>
      </c>
      <c r="G11" s="42" t="s">
        <v>59</v>
      </c>
      <c r="H11" s="42" t="s">
        <v>65</v>
      </c>
    </row>
    <row r="12" spans="1:10" x14ac:dyDescent="0.2">
      <c r="A12" s="69">
        <v>1</v>
      </c>
      <c r="B12" s="4">
        <v>2</v>
      </c>
      <c r="C12" s="20">
        <v>3</v>
      </c>
      <c r="D12" s="4">
        <v>4</v>
      </c>
      <c r="E12" s="52">
        <v>5</v>
      </c>
      <c r="F12" s="4"/>
      <c r="G12" s="4">
        <v>6</v>
      </c>
      <c r="H12" s="4">
        <v>7</v>
      </c>
    </row>
    <row r="13" spans="1:10" x14ac:dyDescent="0.2">
      <c r="A13" s="70" t="s">
        <v>106</v>
      </c>
      <c r="B13" s="44"/>
      <c r="C13" s="24"/>
      <c r="D13" s="17"/>
      <c r="E13" s="51"/>
      <c r="F13" s="43"/>
      <c r="G13" s="43"/>
      <c r="H13" s="29"/>
      <c r="I13" s="5"/>
    </row>
    <row r="14" spans="1:10" x14ac:dyDescent="0.2">
      <c r="A14" s="71">
        <v>1</v>
      </c>
      <c r="B14" s="85" t="s">
        <v>24</v>
      </c>
      <c r="C14" s="86" t="s">
        <v>3</v>
      </c>
      <c r="D14" s="87">
        <v>27</v>
      </c>
      <c r="E14" s="88">
        <v>10071.65</v>
      </c>
      <c r="F14" s="48">
        <f>E14*6.47</f>
        <v>65163.575499999992</v>
      </c>
      <c r="G14" s="73">
        <f>ROUNDDOWN(D14*F14,2)</f>
        <v>1759416.53</v>
      </c>
      <c r="H14" s="56"/>
      <c r="I14" s="56"/>
      <c r="J14" s="56">
        <v>277949.07</v>
      </c>
    </row>
    <row r="15" spans="1:10" ht="33.75" x14ac:dyDescent="0.2">
      <c r="A15" s="71">
        <v>2</v>
      </c>
      <c r="B15" s="85" t="s">
        <v>19</v>
      </c>
      <c r="C15" s="86" t="s">
        <v>3</v>
      </c>
      <c r="D15" s="87">
        <v>31</v>
      </c>
      <c r="E15" s="88">
        <v>7455.95</v>
      </c>
      <c r="F15" s="48">
        <f t="shared" ref="F15:F63" si="0">E15*6.47</f>
        <v>48239.996499999994</v>
      </c>
      <c r="G15" s="73">
        <f t="shared" ref="G15:G63" si="1">ROUNDDOWN(D15*F15,2)</f>
        <v>1495439.89</v>
      </c>
      <c r="H15" s="56"/>
      <c r="I15" s="56"/>
      <c r="J15" s="56">
        <v>236246.35</v>
      </c>
    </row>
    <row r="16" spans="1:10" ht="33.75" x14ac:dyDescent="0.2">
      <c r="A16" s="71">
        <v>3</v>
      </c>
      <c r="B16" s="85" t="s">
        <v>20</v>
      </c>
      <c r="C16" s="86" t="s">
        <v>3</v>
      </c>
      <c r="D16" s="87">
        <v>26</v>
      </c>
      <c r="E16" s="88">
        <v>7641.42</v>
      </c>
      <c r="F16" s="48">
        <f t="shared" si="0"/>
        <v>49439.987399999998</v>
      </c>
      <c r="G16" s="73">
        <f t="shared" si="1"/>
        <v>1285439.67</v>
      </c>
      <c r="H16" s="56"/>
      <c r="I16" s="56"/>
      <c r="J16" s="56">
        <v>203071.18</v>
      </c>
    </row>
    <row r="17" spans="1:10" ht="33.75" x14ac:dyDescent="0.2">
      <c r="A17" s="71">
        <v>4</v>
      </c>
      <c r="B17" s="85" t="s">
        <v>21</v>
      </c>
      <c r="C17" s="86" t="s">
        <v>3</v>
      </c>
      <c r="D17" s="87">
        <v>24</v>
      </c>
      <c r="E17" s="88">
        <v>5440.49</v>
      </c>
      <c r="F17" s="48">
        <f t="shared" si="0"/>
        <v>35199.970300000001</v>
      </c>
      <c r="G17" s="73">
        <f t="shared" si="1"/>
        <v>844799.28</v>
      </c>
      <c r="H17" s="56"/>
      <c r="I17" s="56"/>
      <c r="J17" s="56">
        <v>133459.68</v>
      </c>
    </row>
    <row r="18" spans="1:10" ht="22.5" x14ac:dyDescent="0.2">
      <c r="A18" s="71">
        <v>5</v>
      </c>
      <c r="B18" s="85" t="s">
        <v>22</v>
      </c>
      <c r="C18" s="86" t="s">
        <v>3</v>
      </c>
      <c r="D18" s="87">
        <v>118</v>
      </c>
      <c r="E18" s="88">
        <v>1407.61</v>
      </c>
      <c r="F18" s="48">
        <f t="shared" si="0"/>
        <v>9107.2366999999995</v>
      </c>
      <c r="G18" s="73">
        <f t="shared" si="1"/>
        <v>1074653.93</v>
      </c>
      <c r="H18" s="56"/>
      <c r="I18" s="56"/>
      <c r="J18" s="56">
        <v>169771.32</v>
      </c>
    </row>
    <row r="19" spans="1:10" ht="56.25" x14ac:dyDescent="0.2">
      <c r="A19" s="71">
        <v>6</v>
      </c>
      <c r="B19" s="85" t="s">
        <v>26</v>
      </c>
      <c r="C19" s="86" t="s">
        <v>3</v>
      </c>
      <c r="D19" s="87">
        <v>16</v>
      </c>
      <c r="E19" s="88">
        <v>10188.61</v>
      </c>
      <c r="F19" s="48">
        <f t="shared" si="0"/>
        <v>65920.306700000001</v>
      </c>
      <c r="G19" s="73">
        <f t="shared" si="1"/>
        <v>1054724.8999999999</v>
      </c>
      <c r="H19" s="56"/>
      <c r="I19" s="56"/>
      <c r="J19" s="56">
        <v>166623.20000000001</v>
      </c>
    </row>
    <row r="20" spans="1:10" ht="63.75" customHeight="1" x14ac:dyDescent="0.2">
      <c r="A20" s="71">
        <v>7</v>
      </c>
      <c r="B20" s="85" t="s">
        <v>28</v>
      </c>
      <c r="C20" s="86" t="s">
        <v>3</v>
      </c>
      <c r="D20" s="87">
        <v>11</v>
      </c>
      <c r="E20" s="88">
        <v>13842.65</v>
      </c>
      <c r="F20" s="48">
        <f t="shared" si="0"/>
        <v>89561.945499999987</v>
      </c>
      <c r="G20" s="73">
        <f t="shared" si="1"/>
        <v>985181.4</v>
      </c>
      <c r="H20" s="56"/>
      <c r="I20" s="56"/>
      <c r="J20" s="56">
        <v>155636.79999999999</v>
      </c>
    </row>
    <row r="21" spans="1:10" ht="25.5" customHeight="1" x14ac:dyDescent="0.2">
      <c r="A21" s="71">
        <v>8</v>
      </c>
      <c r="B21" s="85" t="s">
        <v>101</v>
      </c>
      <c r="C21" s="86" t="s">
        <v>3</v>
      </c>
      <c r="D21" s="87">
        <v>38</v>
      </c>
      <c r="E21" s="88">
        <v>11910.09</v>
      </c>
      <c r="F21" s="48">
        <f t="shared" si="0"/>
        <v>77058.282299999992</v>
      </c>
      <c r="G21" s="73">
        <f t="shared" si="1"/>
        <v>2928214.72</v>
      </c>
      <c r="H21" s="56"/>
      <c r="I21" s="56"/>
      <c r="J21" s="56">
        <v>462593.38</v>
      </c>
    </row>
    <row r="22" spans="1:10" ht="17.25" customHeight="1" x14ac:dyDescent="0.2">
      <c r="A22" s="71">
        <v>9</v>
      </c>
      <c r="B22" s="85" t="s">
        <v>55</v>
      </c>
      <c r="C22" s="86" t="s">
        <v>3</v>
      </c>
      <c r="D22" s="87">
        <v>2</v>
      </c>
      <c r="E22" s="88">
        <v>411.13</v>
      </c>
      <c r="F22" s="48">
        <f t="shared" si="0"/>
        <v>2660.0110999999997</v>
      </c>
      <c r="G22" s="73">
        <f t="shared" si="1"/>
        <v>5320.02</v>
      </c>
      <c r="H22" s="56"/>
      <c r="I22" s="56"/>
      <c r="J22" s="56">
        <v>840.44</v>
      </c>
    </row>
    <row r="23" spans="1:10" ht="29.25" customHeight="1" x14ac:dyDescent="0.2">
      <c r="A23" s="71">
        <v>10</v>
      </c>
      <c r="B23" s="85" t="s">
        <v>25</v>
      </c>
      <c r="C23" s="86" t="s">
        <v>3</v>
      </c>
      <c r="D23" s="87">
        <v>298</v>
      </c>
      <c r="E23" s="88">
        <v>983</v>
      </c>
      <c r="F23" s="48">
        <f t="shared" si="0"/>
        <v>6360.0099999999993</v>
      </c>
      <c r="G23" s="73">
        <f t="shared" si="1"/>
        <v>1895282.98</v>
      </c>
      <c r="H23" s="56"/>
      <c r="I23" s="56"/>
      <c r="J23" s="56">
        <v>299412.52</v>
      </c>
    </row>
    <row r="24" spans="1:10" ht="56.25" x14ac:dyDescent="0.2">
      <c r="A24" s="71">
        <v>11</v>
      </c>
      <c r="B24" s="85" t="s">
        <v>27</v>
      </c>
      <c r="C24" s="86" t="s">
        <v>3</v>
      </c>
      <c r="D24" s="87">
        <v>32</v>
      </c>
      <c r="E24" s="88">
        <v>13201.91</v>
      </c>
      <c r="F24" s="48">
        <f t="shared" si="0"/>
        <v>85416.357699999993</v>
      </c>
      <c r="G24" s="73">
        <f t="shared" si="1"/>
        <v>2733323.44</v>
      </c>
      <c r="H24" s="56"/>
      <c r="I24" s="56"/>
      <c r="J24" s="56">
        <v>431804.8</v>
      </c>
    </row>
    <row r="25" spans="1:10" x14ac:dyDescent="0.2">
      <c r="A25" s="71">
        <v>12</v>
      </c>
      <c r="B25" s="85" t="s">
        <v>23</v>
      </c>
      <c r="C25" s="86" t="s">
        <v>3</v>
      </c>
      <c r="D25" s="87">
        <v>46</v>
      </c>
      <c r="E25" s="88">
        <v>5827.82</v>
      </c>
      <c r="F25" s="48">
        <f t="shared" si="0"/>
        <v>37705.9954</v>
      </c>
      <c r="G25" s="73">
        <f t="shared" si="1"/>
        <v>1734475.78</v>
      </c>
      <c r="H25" s="56"/>
      <c r="I25" s="56"/>
      <c r="J25" s="56">
        <v>274008.65999999997</v>
      </c>
    </row>
    <row r="26" spans="1:10" ht="33.75" x14ac:dyDescent="0.2">
      <c r="A26" s="71">
        <v>13</v>
      </c>
      <c r="B26" s="85" t="s">
        <v>18</v>
      </c>
      <c r="C26" s="86" t="s">
        <v>3</v>
      </c>
      <c r="D26" s="87">
        <v>51</v>
      </c>
      <c r="E26" s="88">
        <v>6398.76</v>
      </c>
      <c r="F26" s="48">
        <f t="shared" si="0"/>
        <v>41399.977200000001</v>
      </c>
      <c r="G26" s="73">
        <f t="shared" si="1"/>
        <v>2111398.83</v>
      </c>
      <c r="H26" s="56"/>
      <c r="I26" s="56"/>
      <c r="J26" s="56">
        <v>333554.28000000003</v>
      </c>
    </row>
    <row r="27" spans="1:10" x14ac:dyDescent="0.2">
      <c r="A27" s="71">
        <v>14</v>
      </c>
      <c r="B27" s="85" t="s">
        <v>69</v>
      </c>
      <c r="C27" s="86" t="s">
        <v>3</v>
      </c>
      <c r="D27" s="87">
        <v>3</v>
      </c>
      <c r="E27" s="88">
        <v>6831.77</v>
      </c>
      <c r="F27" s="48">
        <f t="shared" si="0"/>
        <v>44201.551899999999</v>
      </c>
      <c r="G27" s="73">
        <f t="shared" si="1"/>
        <v>132604.65</v>
      </c>
      <c r="H27" s="56"/>
      <c r="I27" s="56"/>
      <c r="J27" s="56">
        <v>20948.61</v>
      </c>
    </row>
    <row r="28" spans="1:10" x14ac:dyDescent="0.2">
      <c r="A28" s="71">
        <v>15</v>
      </c>
      <c r="B28" s="85" t="s">
        <v>70</v>
      </c>
      <c r="C28" s="86" t="s">
        <v>3</v>
      </c>
      <c r="D28" s="87">
        <v>1</v>
      </c>
      <c r="E28" s="88">
        <v>169.06</v>
      </c>
      <c r="F28" s="48">
        <f t="shared" si="0"/>
        <v>1093.8181999999999</v>
      </c>
      <c r="G28" s="73">
        <f t="shared" si="1"/>
        <v>1093.81</v>
      </c>
      <c r="H28" s="56"/>
      <c r="I28" s="56"/>
      <c r="J28" s="56">
        <v>172.8</v>
      </c>
    </row>
    <row r="29" spans="1:10" x14ac:dyDescent="0.2">
      <c r="A29" s="71">
        <v>16</v>
      </c>
      <c r="B29" s="85" t="s">
        <v>71</v>
      </c>
      <c r="C29" s="86" t="s">
        <v>3</v>
      </c>
      <c r="D29" s="87">
        <v>1</v>
      </c>
      <c r="E29" s="88">
        <v>45.24</v>
      </c>
      <c r="F29" s="48">
        <f t="shared" si="0"/>
        <v>292.70280000000002</v>
      </c>
      <c r="G29" s="73">
        <f t="shared" si="1"/>
        <v>292.7</v>
      </c>
      <c r="H29" s="56"/>
      <c r="I29" s="56"/>
      <c r="J29" s="56">
        <v>46.24</v>
      </c>
    </row>
    <row r="30" spans="1:10" x14ac:dyDescent="0.2">
      <c r="A30" s="71">
        <v>17</v>
      </c>
      <c r="B30" s="85" t="s">
        <v>72</v>
      </c>
      <c r="C30" s="86" t="s">
        <v>3</v>
      </c>
      <c r="D30" s="87">
        <v>4</v>
      </c>
      <c r="E30" s="88">
        <v>145.9</v>
      </c>
      <c r="F30" s="48">
        <f t="shared" si="0"/>
        <v>943.97299999999996</v>
      </c>
      <c r="G30" s="73">
        <f t="shared" si="1"/>
        <v>3775.89</v>
      </c>
      <c r="H30" s="56"/>
      <c r="I30" s="56"/>
      <c r="J30" s="56">
        <v>596.52</v>
      </c>
    </row>
    <row r="31" spans="1:10" x14ac:dyDescent="0.2">
      <c r="A31" s="71">
        <v>18</v>
      </c>
      <c r="B31" s="85" t="s">
        <v>73</v>
      </c>
      <c r="C31" s="86" t="s">
        <v>3</v>
      </c>
      <c r="D31" s="87">
        <v>1</v>
      </c>
      <c r="E31" s="88">
        <v>165.82</v>
      </c>
      <c r="F31" s="48">
        <f t="shared" si="0"/>
        <v>1072.8553999999999</v>
      </c>
      <c r="G31" s="73">
        <f t="shared" si="1"/>
        <v>1072.8499999999999</v>
      </c>
      <c r="H31" s="56"/>
      <c r="I31" s="56"/>
      <c r="J31" s="56">
        <v>169.49</v>
      </c>
    </row>
    <row r="32" spans="1:10" x14ac:dyDescent="0.2">
      <c r="A32" s="71">
        <v>19</v>
      </c>
      <c r="B32" s="85" t="s">
        <v>29</v>
      </c>
      <c r="C32" s="86" t="s">
        <v>3</v>
      </c>
      <c r="D32" s="87">
        <v>27</v>
      </c>
      <c r="E32" s="88">
        <v>1322.69</v>
      </c>
      <c r="F32" s="48">
        <f t="shared" si="0"/>
        <v>8557.8042999999998</v>
      </c>
      <c r="G32" s="73">
        <f t="shared" si="1"/>
        <v>231060.71</v>
      </c>
      <c r="H32" s="56"/>
      <c r="I32" s="56"/>
      <c r="J32" s="56">
        <v>36502.65</v>
      </c>
    </row>
    <row r="33" spans="1:10" ht="22.5" x14ac:dyDescent="0.2">
      <c r="A33" s="71">
        <v>20</v>
      </c>
      <c r="B33" s="85" t="s">
        <v>74</v>
      </c>
      <c r="C33" s="86" t="s">
        <v>3</v>
      </c>
      <c r="D33" s="87">
        <v>3</v>
      </c>
      <c r="E33" s="88">
        <v>8105.68</v>
      </c>
      <c r="F33" s="48">
        <f t="shared" si="0"/>
        <v>52443.749600000003</v>
      </c>
      <c r="G33" s="73">
        <f t="shared" si="1"/>
        <v>157331.24</v>
      </c>
      <c r="H33" s="56"/>
      <c r="I33" s="56"/>
      <c r="J33" s="56">
        <v>24854.85</v>
      </c>
    </row>
    <row r="34" spans="1:10" x14ac:dyDescent="0.2">
      <c r="A34" s="71">
        <v>21</v>
      </c>
      <c r="B34" s="85" t="s">
        <v>30</v>
      </c>
      <c r="C34" s="86" t="s">
        <v>3</v>
      </c>
      <c r="D34" s="87">
        <v>56</v>
      </c>
      <c r="E34" s="88">
        <v>92.17</v>
      </c>
      <c r="F34" s="48">
        <f t="shared" si="0"/>
        <v>596.33989999999994</v>
      </c>
      <c r="G34" s="73">
        <f t="shared" si="1"/>
        <v>33395.03</v>
      </c>
      <c r="H34" s="56"/>
      <c r="I34" s="56"/>
      <c r="J34" s="56">
        <v>5275.76</v>
      </c>
    </row>
    <row r="35" spans="1:10" ht="22.5" x14ac:dyDescent="0.2">
      <c r="A35" s="71">
        <v>22</v>
      </c>
      <c r="B35" s="85" t="s">
        <v>31</v>
      </c>
      <c r="C35" s="86" t="s">
        <v>3</v>
      </c>
      <c r="D35" s="87">
        <v>1</v>
      </c>
      <c r="E35" s="88">
        <v>2292.75</v>
      </c>
      <c r="F35" s="48">
        <f t="shared" si="0"/>
        <v>14834.092499999999</v>
      </c>
      <c r="G35" s="73">
        <f t="shared" si="1"/>
        <v>14834.09</v>
      </c>
      <c r="H35" s="56"/>
      <c r="I35" s="56"/>
      <c r="J35" s="56">
        <v>2343.46</v>
      </c>
    </row>
    <row r="36" spans="1:10" x14ac:dyDescent="0.2">
      <c r="A36" s="71">
        <v>23</v>
      </c>
      <c r="B36" s="85" t="s">
        <v>61</v>
      </c>
      <c r="C36" s="86" t="s">
        <v>2</v>
      </c>
      <c r="D36" s="87">
        <v>3</v>
      </c>
      <c r="E36" s="88">
        <v>354.18</v>
      </c>
      <c r="F36" s="48">
        <f t="shared" si="0"/>
        <v>2291.5446000000002</v>
      </c>
      <c r="G36" s="73">
        <f t="shared" si="1"/>
        <v>6874.63</v>
      </c>
      <c r="H36" s="56"/>
      <c r="I36" s="56"/>
      <c r="J36" s="56">
        <v>1086.03</v>
      </c>
    </row>
    <row r="37" spans="1:10" x14ac:dyDescent="0.2">
      <c r="A37" s="71">
        <v>24</v>
      </c>
      <c r="B37" s="85" t="s">
        <v>32</v>
      </c>
      <c r="C37" s="86" t="s">
        <v>3</v>
      </c>
      <c r="D37" s="87">
        <v>38</v>
      </c>
      <c r="E37" s="88">
        <v>1105.31</v>
      </c>
      <c r="F37" s="48">
        <f t="shared" si="0"/>
        <v>7151.3556999999992</v>
      </c>
      <c r="G37" s="73">
        <f t="shared" si="1"/>
        <v>271751.51</v>
      </c>
      <c r="H37" s="56"/>
      <c r="I37" s="56"/>
      <c r="J37" s="56">
        <v>42930.5</v>
      </c>
    </row>
    <row r="38" spans="1:10" x14ac:dyDescent="0.2">
      <c r="A38" s="71">
        <v>25</v>
      </c>
      <c r="B38" s="85" t="s">
        <v>75</v>
      </c>
      <c r="C38" s="86" t="s">
        <v>3</v>
      </c>
      <c r="D38" s="87">
        <v>29</v>
      </c>
      <c r="E38" s="88">
        <v>916.33</v>
      </c>
      <c r="F38" s="48">
        <f t="shared" si="0"/>
        <v>5928.6550999999999</v>
      </c>
      <c r="G38" s="73">
        <f t="shared" si="1"/>
        <v>171930.99</v>
      </c>
      <c r="H38" s="56"/>
      <c r="I38" s="56"/>
      <c r="J38" s="56">
        <v>27161.11</v>
      </c>
    </row>
    <row r="39" spans="1:10" x14ac:dyDescent="0.2">
      <c r="A39" s="71">
        <v>26</v>
      </c>
      <c r="B39" s="85" t="s">
        <v>33</v>
      </c>
      <c r="C39" s="86" t="s">
        <v>3</v>
      </c>
      <c r="D39" s="87">
        <v>52</v>
      </c>
      <c r="E39" s="88">
        <v>876.65</v>
      </c>
      <c r="F39" s="48">
        <f t="shared" si="0"/>
        <v>5671.9254999999994</v>
      </c>
      <c r="G39" s="73">
        <f t="shared" si="1"/>
        <v>294940.12</v>
      </c>
      <c r="H39" s="56"/>
      <c r="I39" s="56"/>
      <c r="J39" s="56">
        <v>46594.080000000002</v>
      </c>
    </row>
    <row r="40" spans="1:10" x14ac:dyDescent="0.2">
      <c r="A40" s="71">
        <v>27</v>
      </c>
      <c r="B40" s="85" t="s">
        <v>34</v>
      </c>
      <c r="C40" s="86" t="s">
        <v>3</v>
      </c>
      <c r="D40" s="87">
        <v>6</v>
      </c>
      <c r="E40" s="88">
        <v>2283.33</v>
      </c>
      <c r="F40" s="48">
        <f t="shared" si="0"/>
        <v>14773.1451</v>
      </c>
      <c r="G40" s="73">
        <f t="shared" si="1"/>
        <v>88638.87</v>
      </c>
      <c r="H40" s="56"/>
      <c r="I40" s="56"/>
      <c r="J40" s="56">
        <v>14002.98</v>
      </c>
    </row>
    <row r="41" spans="1:10" x14ac:dyDescent="0.2">
      <c r="A41" s="71">
        <v>28</v>
      </c>
      <c r="B41" s="85" t="s">
        <v>35</v>
      </c>
      <c r="C41" s="86" t="s">
        <v>3</v>
      </c>
      <c r="D41" s="87">
        <v>6</v>
      </c>
      <c r="E41" s="88">
        <v>1450.22</v>
      </c>
      <c r="F41" s="48">
        <f t="shared" si="0"/>
        <v>9382.9233999999997</v>
      </c>
      <c r="G41" s="73">
        <f t="shared" si="1"/>
        <v>56297.54</v>
      </c>
      <c r="H41" s="56"/>
      <c r="I41" s="56"/>
      <c r="J41" s="56">
        <v>8893.7999999999993</v>
      </c>
    </row>
    <row r="42" spans="1:10" x14ac:dyDescent="0.2">
      <c r="A42" s="71">
        <v>29</v>
      </c>
      <c r="B42" s="85" t="s">
        <v>76</v>
      </c>
      <c r="C42" s="86" t="s">
        <v>3</v>
      </c>
      <c r="D42" s="87">
        <v>69</v>
      </c>
      <c r="E42" s="88">
        <v>602.75</v>
      </c>
      <c r="F42" s="48">
        <f t="shared" si="0"/>
        <v>3899.7925</v>
      </c>
      <c r="G42" s="73">
        <f t="shared" si="1"/>
        <v>269085.68</v>
      </c>
      <c r="H42" s="56"/>
      <c r="I42" s="56"/>
      <c r="J42" s="56">
        <v>42509.52</v>
      </c>
    </row>
    <row r="43" spans="1:10" s="33" customFormat="1" x14ac:dyDescent="0.2">
      <c r="A43" s="71">
        <v>30</v>
      </c>
      <c r="B43" s="85" t="s">
        <v>36</v>
      </c>
      <c r="C43" s="86" t="s">
        <v>3</v>
      </c>
      <c r="D43" s="87">
        <v>29</v>
      </c>
      <c r="E43" s="88">
        <v>962.8</v>
      </c>
      <c r="F43" s="48">
        <f t="shared" si="0"/>
        <v>6229.3159999999998</v>
      </c>
      <c r="G43" s="73">
        <f t="shared" si="1"/>
        <v>180650.16</v>
      </c>
      <c r="H43" s="56"/>
      <c r="I43" s="56"/>
      <c r="J43" s="56">
        <v>28538.61</v>
      </c>
    </row>
    <row r="44" spans="1:10" x14ac:dyDescent="0.2">
      <c r="A44" s="71">
        <v>31</v>
      </c>
      <c r="B44" s="85" t="s">
        <v>113</v>
      </c>
      <c r="C44" s="86" t="s">
        <v>2</v>
      </c>
      <c r="D44" s="87">
        <v>3</v>
      </c>
      <c r="E44" s="88">
        <v>14690.27</v>
      </c>
      <c r="F44" s="48">
        <f t="shared" si="0"/>
        <v>95046.046900000001</v>
      </c>
      <c r="G44" s="73">
        <f t="shared" si="1"/>
        <v>285138.14</v>
      </c>
      <c r="H44" s="56"/>
      <c r="I44" s="56"/>
      <c r="J44" s="56">
        <v>339.92</v>
      </c>
    </row>
    <row r="45" spans="1:10" ht="22.5" x14ac:dyDescent="0.2">
      <c r="A45" s="71">
        <v>32</v>
      </c>
      <c r="B45" s="85" t="s">
        <v>77</v>
      </c>
      <c r="C45" s="86" t="s">
        <v>3</v>
      </c>
      <c r="D45" s="87">
        <v>2</v>
      </c>
      <c r="E45" s="88">
        <v>166.28</v>
      </c>
      <c r="F45" s="48">
        <f t="shared" si="0"/>
        <v>1075.8316</v>
      </c>
      <c r="G45" s="73">
        <f t="shared" si="1"/>
        <v>2151.66</v>
      </c>
      <c r="H45" s="56"/>
      <c r="I45" s="56"/>
      <c r="J45" s="56">
        <v>44102.36</v>
      </c>
    </row>
    <row r="46" spans="1:10" x14ac:dyDescent="0.2">
      <c r="A46" s="71">
        <v>33</v>
      </c>
      <c r="B46" s="85" t="s">
        <v>37</v>
      </c>
      <c r="C46" s="86" t="s">
        <v>3</v>
      </c>
      <c r="D46" s="87">
        <v>53</v>
      </c>
      <c r="E46" s="88">
        <v>814.12</v>
      </c>
      <c r="F46" s="48">
        <f t="shared" si="0"/>
        <v>5267.3563999999997</v>
      </c>
      <c r="G46" s="73">
        <f t="shared" si="1"/>
        <v>279169.88</v>
      </c>
      <c r="H46" s="56"/>
      <c r="I46" s="56"/>
      <c r="J46" s="56">
        <v>8425.69</v>
      </c>
    </row>
    <row r="47" spans="1:10" x14ac:dyDescent="0.2">
      <c r="A47" s="71">
        <v>34</v>
      </c>
      <c r="B47" s="85" t="s">
        <v>38</v>
      </c>
      <c r="C47" s="86" t="s">
        <v>3</v>
      </c>
      <c r="D47" s="87">
        <v>47</v>
      </c>
      <c r="E47" s="88">
        <v>175.39</v>
      </c>
      <c r="F47" s="48">
        <f t="shared" si="0"/>
        <v>1134.7732999999998</v>
      </c>
      <c r="G47" s="73">
        <f t="shared" si="1"/>
        <v>53334.34</v>
      </c>
      <c r="H47" s="56"/>
      <c r="I47" s="56"/>
      <c r="J47" s="56">
        <v>73107.360000000001</v>
      </c>
    </row>
    <row r="48" spans="1:10" x14ac:dyDescent="0.2">
      <c r="A48" s="71">
        <v>35</v>
      </c>
      <c r="B48" s="85" t="s">
        <v>78</v>
      </c>
      <c r="C48" s="86" t="s">
        <v>3</v>
      </c>
      <c r="D48" s="87">
        <v>18</v>
      </c>
      <c r="E48" s="88">
        <v>3973.64</v>
      </c>
      <c r="F48" s="48">
        <f t="shared" si="0"/>
        <v>25709.450799999999</v>
      </c>
      <c r="G48" s="73">
        <f t="shared" si="1"/>
        <v>462770.11</v>
      </c>
      <c r="H48" s="56"/>
      <c r="I48" s="56"/>
      <c r="J48" s="56">
        <v>3779.46</v>
      </c>
    </row>
    <row r="49" spans="1:10" x14ac:dyDescent="0.2">
      <c r="A49" s="71">
        <v>36</v>
      </c>
      <c r="B49" s="85" t="s">
        <v>39</v>
      </c>
      <c r="C49" s="86" t="s">
        <v>3</v>
      </c>
      <c r="D49" s="87">
        <v>27</v>
      </c>
      <c r="E49" s="88">
        <v>136.94999999999999</v>
      </c>
      <c r="F49" s="48">
        <f t="shared" si="0"/>
        <v>886.06649999999991</v>
      </c>
      <c r="G49" s="73">
        <f t="shared" si="1"/>
        <v>23923.79</v>
      </c>
      <c r="H49" s="56"/>
      <c r="I49" s="56"/>
      <c r="J49" s="56">
        <v>4448.25</v>
      </c>
    </row>
    <row r="50" spans="1:10" ht="22.5" x14ac:dyDescent="0.2">
      <c r="A50" s="71">
        <v>37</v>
      </c>
      <c r="B50" s="85" t="s">
        <v>40</v>
      </c>
      <c r="C50" s="86" t="s">
        <v>3</v>
      </c>
      <c r="D50" s="87">
        <v>27</v>
      </c>
      <c r="E50" s="88">
        <v>161.19</v>
      </c>
      <c r="F50" s="48">
        <f t="shared" si="0"/>
        <v>1042.8993</v>
      </c>
      <c r="G50" s="73">
        <f t="shared" si="1"/>
        <v>28158.28</v>
      </c>
      <c r="H50" s="56"/>
      <c r="I50" s="56"/>
      <c r="J50" s="56">
        <v>496.14</v>
      </c>
    </row>
    <row r="51" spans="1:10" x14ac:dyDescent="0.2">
      <c r="A51" s="71">
        <v>38</v>
      </c>
      <c r="B51" s="85" t="s">
        <v>62</v>
      </c>
      <c r="C51" s="86" t="s">
        <v>2</v>
      </c>
      <c r="D51" s="87">
        <v>3</v>
      </c>
      <c r="E51" s="88">
        <v>161.80000000000001</v>
      </c>
      <c r="F51" s="48">
        <f t="shared" si="0"/>
        <v>1046.846</v>
      </c>
      <c r="G51" s="73">
        <f t="shared" si="1"/>
        <v>3140.53</v>
      </c>
      <c r="H51" s="56"/>
      <c r="I51" s="56"/>
      <c r="J51" s="56">
        <v>5828.82</v>
      </c>
    </row>
    <row r="52" spans="1:10" x14ac:dyDescent="0.2">
      <c r="A52" s="71">
        <v>39</v>
      </c>
      <c r="B52" s="85" t="s">
        <v>41</v>
      </c>
      <c r="C52" s="86" t="s">
        <v>3</v>
      </c>
      <c r="D52" s="87">
        <v>38</v>
      </c>
      <c r="E52" s="88">
        <v>150.07</v>
      </c>
      <c r="F52" s="48">
        <f t="shared" si="0"/>
        <v>970.95289999999989</v>
      </c>
      <c r="G52" s="73">
        <f t="shared" si="1"/>
        <v>36896.21</v>
      </c>
      <c r="H52" s="56"/>
      <c r="I52" s="56"/>
      <c r="J52" s="56">
        <v>26274.18</v>
      </c>
    </row>
    <row r="53" spans="1:10" ht="33.75" x14ac:dyDescent="0.2">
      <c r="A53" s="71">
        <v>40</v>
      </c>
      <c r="B53" s="85" t="s">
        <v>79</v>
      </c>
      <c r="C53" s="86" t="s">
        <v>2</v>
      </c>
      <c r="D53" s="87">
        <v>3</v>
      </c>
      <c r="E53" s="88">
        <v>8568.5499999999993</v>
      </c>
      <c r="F53" s="48">
        <f t="shared" si="0"/>
        <v>55438.518499999991</v>
      </c>
      <c r="G53" s="73">
        <f t="shared" si="1"/>
        <v>166315.54999999999</v>
      </c>
      <c r="H53" s="56"/>
      <c r="I53" s="56"/>
      <c r="J53" s="56">
        <v>17043.3</v>
      </c>
    </row>
    <row r="54" spans="1:10" x14ac:dyDescent="0.2">
      <c r="A54" s="71">
        <v>41</v>
      </c>
      <c r="B54" s="85" t="s">
        <v>42</v>
      </c>
      <c r="C54" s="86" t="s">
        <v>3</v>
      </c>
      <c r="D54" s="87">
        <v>6</v>
      </c>
      <c r="E54" s="88">
        <v>2779.09</v>
      </c>
      <c r="F54" s="48">
        <f t="shared" si="0"/>
        <v>17980.712299999999</v>
      </c>
      <c r="G54" s="73">
        <f t="shared" si="1"/>
        <v>107884.27</v>
      </c>
      <c r="H54" s="56"/>
      <c r="I54" s="56"/>
      <c r="J54" s="56">
        <v>17043.3</v>
      </c>
    </row>
    <row r="55" spans="1:10" s="33" customFormat="1" x14ac:dyDescent="0.2">
      <c r="A55" s="71">
        <v>42</v>
      </c>
      <c r="B55" s="85" t="s">
        <v>43</v>
      </c>
      <c r="C55" s="86" t="s">
        <v>3</v>
      </c>
      <c r="D55" s="87">
        <v>6</v>
      </c>
      <c r="E55" s="88">
        <v>2779.09</v>
      </c>
      <c r="F55" s="48">
        <f t="shared" si="0"/>
        <v>17980.712299999999</v>
      </c>
      <c r="G55" s="73">
        <f t="shared" si="1"/>
        <v>107884.27</v>
      </c>
      <c r="H55" s="75"/>
      <c r="I55" s="75"/>
      <c r="J55" s="75"/>
    </row>
    <row r="56" spans="1:10" x14ac:dyDescent="0.2">
      <c r="A56" s="71">
        <v>43</v>
      </c>
      <c r="B56" s="85" t="s">
        <v>114</v>
      </c>
      <c r="C56" s="86" t="s">
        <v>2</v>
      </c>
      <c r="D56" s="87">
        <v>3</v>
      </c>
      <c r="E56" s="88">
        <v>6646.5</v>
      </c>
      <c r="F56" s="48">
        <f t="shared" si="0"/>
        <v>43002.854999999996</v>
      </c>
      <c r="G56" s="73">
        <f t="shared" si="1"/>
        <v>129008.56</v>
      </c>
      <c r="H56" s="56"/>
      <c r="I56" s="56"/>
      <c r="J56" s="56">
        <v>8564.27</v>
      </c>
    </row>
    <row r="57" spans="1:10" ht="114" customHeight="1" x14ac:dyDescent="0.2">
      <c r="A57" s="71">
        <v>44</v>
      </c>
      <c r="B57" s="85" t="s">
        <v>44</v>
      </c>
      <c r="C57" s="86" t="s">
        <v>3</v>
      </c>
      <c r="D57" s="87">
        <v>1</v>
      </c>
      <c r="E57" s="88">
        <v>8378.9599999999991</v>
      </c>
      <c r="F57" s="48">
        <f t="shared" si="0"/>
        <v>54211.871199999994</v>
      </c>
      <c r="G57" s="73">
        <f t="shared" si="1"/>
        <v>54211.87</v>
      </c>
      <c r="H57" s="56"/>
      <c r="I57" s="56"/>
      <c r="J57" s="56">
        <v>77247.3</v>
      </c>
    </row>
    <row r="58" spans="1:10" ht="49.5" customHeight="1" x14ac:dyDescent="0.2">
      <c r="A58" s="71">
        <v>45</v>
      </c>
      <c r="B58" s="85" t="s">
        <v>80</v>
      </c>
      <c r="C58" s="86" t="s">
        <v>3</v>
      </c>
      <c r="D58" s="87">
        <v>1</v>
      </c>
      <c r="E58" s="88">
        <v>75575.8</v>
      </c>
      <c r="F58" s="48">
        <f t="shared" si="0"/>
        <v>488975.42599999998</v>
      </c>
      <c r="G58" s="73">
        <f t="shared" si="1"/>
        <v>488975.42</v>
      </c>
      <c r="H58" s="56"/>
      <c r="I58" s="56"/>
      <c r="J58" s="56">
        <v>55466.25</v>
      </c>
    </row>
    <row r="59" spans="1:10" ht="45" x14ac:dyDescent="0.2">
      <c r="A59" s="71">
        <v>46</v>
      </c>
      <c r="B59" s="85" t="s">
        <v>81</v>
      </c>
      <c r="C59" s="86" t="s">
        <v>3</v>
      </c>
      <c r="D59" s="87">
        <v>1</v>
      </c>
      <c r="E59" s="88">
        <v>54266.05</v>
      </c>
      <c r="F59" s="48">
        <f t="shared" si="0"/>
        <v>351101.34350000002</v>
      </c>
      <c r="G59" s="73">
        <f t="shared" si="1"/>
        <v>351101.34</v>
      </c>
      <c r="H59" s="56"/>
      <c r="I59" s="56"/>
      <c r="J59" s="56">
        <v>68722.240000000005</v>
      </c>
    </row>
    <row r="60" spans="1:10" x14ac:dyDescent="0.2">
      <c r="A60" s="71">
        <v>47</v>
      </c>
      <c r="B60" s="85" t="s">
        <v>45</v>
      </c>
      <c r="C60" s="86" t="s">
        <v>3</v>
      </c>
      <c r="D60" s="87">
        <v>76</v>
      </c>
      <c r="E60" s="88">
        <v>884.68</v>
      </c>
      <c r="F60" s="48">
        <f t="shared" si="0"/>
        <v>5723.8795999999993</v>
      </c>
      <c r="G60" s="73">
        <f t="shared" si="1"/>
        <v>435014.84</v>
      </c>
      <c r="H60" s="56"/>
      <c r="I60" s="56"/>
      <c r="J60" s="56">
        <v>724.64</v>
      </c>
    </row>
    <row r="61" spans="1:10" x14ac:dyDescent="0.2">
      <c r="A61" s="71">
        <v>48</v>
      </c>
      <c r="B61" s="85" t="s">
        <v>46</v>
      </c>
      <c r="C61" s="86" t="s">
        <v>3</v>
      </c>
      <c r="D61" s="87">
        <v>8</v>
      </c>
      <c r="E61" s="88">
        <v>88.62</v>
      </c>
      <c r="F61" s="48">
        <f t="shared" si="0"/>
        <v>573.37139999999999</v>
      </c>
      <c r="G61" s="73">
        <f t="shared" si="1"/>
        <v>4586.97</v>
      </c>
      <c r="H61" s="56"/>
      <c r="I61" s="56"/>
      <c r="J61" s="56">
        <v>305.83999999999997</v>
      </c>
    </row>
    <row r="62" spans="1:10" x14ac:dyDescent="0.2">
      <c r="A62" s="71">
        <v>49</v>
      </c>
      <c r="B62" s="85" t="s">
        <v>47</v>
      </c>
      <c r="C62" s="86" t="s">
        <v>3</v>
      </c>
      <c r="D62" s="87">
        <v>2</v>
      </c>
      <c r="E62" s="88">
        <v>149.61000000000001</v>
      </c>
      <c r="F62" s="48">
        <f t="shared" si="0"/>
        <v>967.97670000000005</v>
      </c>
      <c r="G62" s="73">
        <f t="shared" si="1"/>
        <v>1935.95</v>
      </c>
      <c r="H62" s="56"/>
      <c r="I62" s="56"/>
      <c r="J62" s="56">
        <v>60882.559999999998</v>
      </c>
    </row>
    <row r="63" spans="1:10" s="33" customFormat="1" x14ac:dyDescent="0.2">
      <c r="A63" s="71">
        <v>50</v>
      </c>
      <c r="B63" s="85" t="s">
        <v>23</v>
      </c>
      <c r="C63" s="86" t="s">
        <v>3</v>
      </c>
      <c r="D63" s="87">
        <v>8</v>
      </c>
      <c r="E63" s="88">
        <v>7445.64</v>
      </c>
      <c r="F63" s="48">
        <f t="shared" si="0"/>
        <v>48173.290800000002</v>
      </c>
      <c r="G63" s="73">
        <f t="shared" si="1"/>
        <v>385386.32</v>
      </c>
      <c r="H63" s="77"/>
    </row>
    <row r="64" spans="1:10" s="33" customFormat="1" x14ac:dyDescent="0.2">
      <c r="A64" s="41"/>
      <c r="B64" s="76"/>
      <c r="C64" s="42"/>
      <c r="D64" s="41"/>
      <c r="E64" s="79"/>
      <c r="F64" s="80" t="s">
        <v>111</v>
      </c>
      <c r="G64" s="80">
        <f>SUM(G14:G63)</f>
        <v>25230290.139999997</v>
      </c>
      <c r="H64" s="78"/>
      <c r="I64" s="77"/>
    </row>
    <row r="65" spans="1:10" x14ac:dyDescent="0.2">
      <c r="A65" s="70" t="s">
        <v>107</v>
      </c>
      <c r="B65" s="44"/>
      <c r="C65" s="24"/>
      <c r="D65" s="17"/>
      <c r="E65" s="51"/>
      <c r="F65" s="48"/>
      <c r="G65" s="48"/>
      <c r="H65" s="29"/>
      <c r="I65" s="5"/>
    </row>
    <row r="66" spans="1:10" ht="61.5" customHeight="1" x14ac:dyDescent="0.2">
      <c r="A66" s="71">
        <v>1</v>
      </c>
      <c r="B66" s="89" t="s">
        <v>123</v>
      </c>
      <c r="C66" s="90" t="s">
        <v>3</v>
      </c>
      <c r="D66" s="91">
        <v>6</v>
      </c>
      <c r="E66" s="92">
        <v>4409.09</v>
      </c>
      <c r="F66" s="73">
        <f>E66*6.47</f>
        <v>28526.812300000001</v>
      </c>
      <c r="G66" s="73">
        <f>ROUNDUP(D66*F66,1)</f>
        <v>171160.9</v>
      </c>
      <c r="H66" s="58"/>
      <c r="I66" s="58"/>
      <c r="J66" s="58">
        <v>2644419.71</v>
      </c>
    </row>
    <row r="67" spans="1:10" ht="53.25" customHeight="1" x14ac:dyDescent="0.2">
      <c r="A67" s="71">
        <v>2</v>
      </c>
      <c r="B67" s="89" t="s">
        <v>52</v>
      </c>
      <c r="C67" s="90" t="s">
        <v>3</v>
      </c>
      <c r="D67" s="91">
        <v>131</v>
      </c>
      <c r="E67" s="92">
        <v>19749.61</v>
      </c>
      <c r="F67" s="73">
        <f t="shared" ref="F67:F105" si="2">E67*6.47</f>
        <v>127779.9767</v>
      </c>
      <c r="G67" s="73">
        <f t="shared" ref="G67:G105" si="3">ROUNDUP(D67*F67,1)</f>
        <v>16739177</v>
      </c>
      <c r="H67" s="58"/>
      <c r="I67" s="58"/>
      <c r="J67" s="58">
        <v>490796.15</v>
      </c>
    </row>
    <row r="68" spans="1:10" ht="45" x14ac:dyDescent="0.2">
      <c r="A68" s="71">
        <v>3</v>
      </c>
      <c r="B68" s="89" t="s">
        <v>53</v>
      </c>
      <c r="C68" s="90" t="s">
        <v>2</v>
      </c>
      <c r="D68" s="91">
        <v>13</v>
      </c>
      <c r="E68" s="92">
        <v>36936.629999999997</v>
      </c>
      <c r="F68" s="73">
        <f t="shared" si="2"/>
        <v>238979.99609999996</v>
      </c>
      <c r="G68" s="73">
        <f t="shared" si="3"/>
        <v>3106740</v>
      </c>
      <c r="H68" s="58"/>
      <c r="I68" s="58"/>
      <c r="J68" s="58">
        <v>421721.96</v>
      </c>
    </row>
    <row r="69" spans="1:10" ht="56.25" x14ac:dyDescent="0.2">
      <c r="A69" s="71">
        <v>4</v>
      </c>
      <c r="B69" s="89" t="s">
        <v>105</v>
      </c>
      <c r="C69" s="90" t="s">
        <v>2</v>
      </c>
      <c r="D69" s="91">
        <v>2</v>
      </c>
      <c r="E69" s="92">
        <v>206298.3</v>
      </c>
      <c r="F69" s="73">
        <f t="shared" si="2"/>
        <v>1334750.0009999999</v>
      </c>
      <c r="G69" s="73">
        <f t="shared" si="3"/>
        <v>2669500.1</v>
      </c>
      <c r="H69" s="58"/>
      <c r="I69" s="58"/>
      <c r="J69" s="58">
        <v>1213063.46</v>
      </c>
    </row>
    <row r="70" spans="1:10" ht="22.5" x14ac:dyDescent="0.2">
      <c r="A70" s="71">
        <v>5</v>
      </c>
      <c r="B70" s="89" t="s">
        <v>96</v>
      </c>
      <c r="C70" s="90" t="s">
        <v>3</v>
      </c>
      <c r="D70" s="91">
        <v>14</v>
      </c>
      <c r="E70" s="92">
        <v>84772.49</v>
      </c>
      <c r="F70" s="73">
        <f t="shared" si="2"/>
        <v>548478.01029999997</v>
      </c>
      <c r="G70" s="73">
        <f t="shared" si="3"/>
        <v>7678692.1999999993</v>
      </c>
      <c r="H70" s="58"/>
      <c r="I70" s="58"/>
      <c r="J70" s="58">
        <v>273175.61</v>
      </c>
    </row>
    <row r="71" spans="1:10" ht="22.5" x14ac:dyDescent="0.2">
      <c r="A71" s="71">
        <v>6</v>
      </c>
      <c r="B71" s="89" t="s">
        <v>94</v>
      </c>
      <c r="C71" s="90" t="s">
        <v>3</v>
      </c>
      <c r="D71" s="91">
        <v>131</v>
      </c>
      <c r="E71" s="92">
        <v>2040.19</v>
      </c>
      <c r="F71" s="73">
        <f t="shared" si="2"/>
        <v>13200.0293</v>
      </c>
      <c r="G71" s="73">
        <f t="shared" si="3"/>
        <v>1729203.9000000001</v>
      </c>
      <c r="H71" s="58"/>
      <c r="I71" s="58"/>
      <c r="J71" s="58">
        <v>131020.14</v>
      </c>
    </row>
    <row r="72" spans="1:10" ht="33.75" x14ac:dyDescent="0.2">
      <c r="A72" s="71">
        <v>7</v>
      </c>
      <c r="B72" s="89" t="s">
        <v>92</v>
      </c>
      <c r="C72" s="90" t="s">
        <v>3</v>
      </c>
      <c r="D72" s="91">
        <v>3</v>
      </c>
      <c r="E72" s="92">
        <v>42728.36</v>
      </c>
      <c r="F72" s="73">
        <f t="shared" si="2"/>
        <v>276452.48920000001</v>
      </c>
      <c r="G72" s="73">
        <f t="shared" si="3"/>
        <v>829357.5</v>
      </c>
      <c r="H72" s="58"/>
      <c r="I72" s="58"/>
      <c r="J72" s="58">
        <v>65988.179999999993</v>
      </c>
    </row>
    <row r="73" spans="1:10" x14ac:dyDescent="0.2">
      <c r="A73" s="71">
        <v>8</v>
      </c>
      <c r="B73" s="89" t="s">
        <v>83</v>
      </c>
      <c r="C73" s="90" t="s">
        <v>2</v>
      </c>
      <c r="D73" s="91">
        <v>9</v>
      </c>
      <c r="E73" s="92">
        <v>7173.36</v>
      </c>
      <c r="F73" s="73">
        <f t="shared" si="2"/>
        <v>46411.639199999998</v>
      </c>
      <c r="G73" s="73">
        <f t="shared" si="3"/>
        <v>417704.8</v>
      </c>
      <c r="H73" s="58"/>
      <c r="I73" s="58"/>
      <c r="J73" s="58">
        <v>125319.84</v>
      </c>
    </row>
    <row r="74" spans="1:10" x14ac:dyDescent="0.2">
      <c r="A74" s="71">
        <v>9</v>
      </c>
      <c r="B74" s="89" t="s">
        <v>49</v>
      </c>
      <c r="C74" s="90" t="s">
        <v>3</v>
      </c>
      <c r="D74" s="91">
        <v>131</v>
      </c>
      <c r="E74" s="92">
        <v>935.94</v>
      </c>
      <c r="F74" s="73">
        <f t="shared" si="2"/>
        <v>6055.5317999999997</v>
      </c>
      <c r="G74" s="73">
        <f t="shared" si="3"/>
        <v>793274.7</v>
      </c>
      <c r="H74" s="58"/>
      <c r="I74" s="58"/>
      <c r="J74" s="58">
        <v>97780.4</v>
      </c>
    </row>
    <row r="75" spans="1:10" ht="33.75" x14ac:dyDescent="0.2">
      <c r="A75" s="71">
        <v>10</v>
      </c>
      <c r="B75" s="89" t="s">
        <v>84</v>
      </c>
      <c r="C75" s="90" t="s">
        <v>3</v>
      </c>
      <c r="D75" s="91">
        <v>5</v>
      </c>
      <c r="E75" s="92">
        <v>19132.919999999998</v>
      </c>
      <c r="F75" s="73">
        <f t="shared" si="2"/>
        <v>123789.99239999999</v>
      </c>
      <c r="G75" s="73">
        <f t="shared" si="3"/>
        <v>618950</v>
      </c>
      <c r="H75" s="58"/>
      <c r="I75" s="58"/>
      <c r="J75" s="58">
        <v>43702.879999999997</v>
      </c>
    </row>
    <row r="76" spans="1:10" ht="27.75" customHeight="1" x14ac:dyDescent="0.2">
      <c r="A76" s="71">
        <v>11</v>
      </c>
      <c r="B76" s="89" t="s">
        <v>115</v>
      </c>
      <c r="C76" s="90" t="s">
        <v>3</v>
      </c>
      <c r="D76" s="91">
        <v>10</v>
      </c>
      <c r="E76" s="92">
        <v>3347.5</v>
      </c>
      <c r="F76" s="73">
        <f t="shared" si="2"/>
        <v>21658.325000000001</v>
      </c>
      <c r="G76" s="73">
        <f t="shared" si="3"/>
        <v>216583.30000000002</v>
      </c>
      <c r="H76" s="58"/>
      <c r="I76" s="58"/>
      <c r="J76" s="58">
        <v>87204.160000000003</v>
      </c>
    </row>
    <row r="77" spans="1:10" s="33" customFormat="1" x14ac:dyDescent="0.2">
      <c r="A77" s="71">
        <v>12</v>
      </c>
      <c r="B77" s="89" t="s">
        <v>55</v>
      </c>
      <c r="C77" s="90" t="s">
        <v>3</v>
      </c>
      <c r="D77" s="91">
        <v>104</v>
      </c>
      <c r="E77" s="92">
        <v>411.13</v>
      </c>
      <c r="F77" s="73">
        <f t="shared" si="2"/>
        <v>2660.0110999999997</v>
      </c>
      <c r="G77" s="73">
        <f t="shared" si="3"/>
        <v>276641.19999999995</v>
      </c>
      <c r="H77" s="75"/>
      <c r="I77" s="75"/>
      <c r="J77" s="75"/>
    </row>
    <row r="78" spans="1:10" ht="22.5" x14ac:dyDescent="0.2">
      <c r="A78" s="71">
        <v>13</v>
      </c>
      <c r="B78" s="89" t="s">
        <v>57</v>
      </c>
      <c r="C78" s="90" t="s">
        <v>3</v>
      </c>
      <c r="D78" s="91">
        <v>29</v>
      </c>
      <c r="E78" s="92">
        <v>2941.98</v>
      </c>
      <c r="F78" s="73">
        <f t="shared" si="2"/>
        <v>19034.6106</v>
      </c>
      <c r="G78" s="73">
        <f t="shared" si="3"/>
        <v>552003.79999999993</v>
      </c>
      <c r="H78" s="58"/>
      <c r="I78" s="58"/>
      <c r="J78" s="58">
        <v>260125.65</v>
      </c>
    </row>
    <row r="79" spans="1:10" x14ac:dyDescent="0.2">
      <c r="A79" s="71">
        <v>14</v>
      </c>
      <c r="B79" s="89" t="s">
        <v>116</v>
      </c>
      <c r="C79" s="90" t="s">
        <v>3</v>
      </c>
      <c r="D79" s="91">
        <v>6</v>
      </c>
      <c r="E79" s="92">
        <v>3526.79</v>
      </c>
      <c r="F79" s="73">
        <f t="shared" si="2"/>
        <v>22818.331299999998</v>
      </c>
      <c r="G79" s="73">
        <f t="shared" si="3"/>
        <v>136910</v>
      </c>
      <c r="H79" s="58"/>
      <c r="I79" s="58"/>
      <c r="J79" s="58">
        <v>364233.71</v>
      </c>
    </row>
    <row r="80" spans="1:10" ht="33.75" x14ac:dyDescent="0.2">
      <c r="A80" s="71">
        <v>15</v>
      </c>
      <c r="B80" s="89" t="s">
        <v>48</v>
      </c>
      <c r="C80" s="90" t="s">
        <v>3</v>
      </c>
      <c r="D80" s="91">
        <v>29</v>
      </c>
      <c r="E80" s="92">
        <v>8775.76</v>
      </c>
      <c r="F80" s="73">
        <f t="shared" si="2"/>
        <v>56779.167199999996</v>
      </c>
      <c r="G80" s="73">
        <f t="shared" si="3"/>
        <v>1646595.9000000001</v>
      </c>
      <c r="H80" s="58"/>
      <c r="I80" s="58"/>
      <c r="J80" s="58">
        <v>356781.62</v>
      </c>
    </row>
    <row r="81" spans="1:10" x14ac:dyDescent="0.2">
      <c r="A81" s="71">
        <v>16</v>
      </c>
      <c r="B81" s="89" t="s">
        <v>51</v>
      </c>
      <c r="C81" s="90" t="s">
        <v>3</v>
      </c>
      <c r="D81" s="91">
        <v>131</v>
      </c>
      <c r="E81" s="92">
        <v>2720.25</v>
      </c>
      <c r="F81" s="73">
        <f t="shared" si="2"/>
        <v>17600.017499999998</v>
      </c>
      <c r="G81" s="73">
        <f t="shared" si="3"/>
        <v>2305602.3000000003</v>
      </c>
      <c r="H81" s="58"/>
      <c r="I81" s="58"/>
      <c r="J81" s="58">
        <v>33341.64</v>
      </c>
    </row>
    <row r="82" spans="1:10" x14ac:dyDescent="0.2">
      <c r="A82" s="71">
        <v>17</v>
      </c>
      <c r="B82" s="89" t="s">
        <v>98</v>
      </c>
      <c r="C82" s="90" t="s">
        <v>3</v>
      </c>
      <c r="D82" s="91">
        <v>26</v>
      </c>
      <c r="E82" s="92">
        <v>13425.44</v>
      </c>
      <c r="F82" s="73">
        <f t="shared" si="2"/>
        <v>86862.596799999999</v>
      </c>
      <c r="G82" s="73">
        <f t="shared" si="3"/>
        <v>2258427.6</v>
      </c>
      <c r="H82" s="58"/>
      <c r="I82" s="58"/>
      <c r="J82" s="58">
        <v>27931.48</v>
      </c>
    </row>
    <row r="83" spans="1:10" ht="33.75" x14ac:dyDescent="0.2">
      <c r="A83" s="71">
        <v>18</v>
      </c>
      <c r="B83" s="89" t="s">
        <v>54</v>
      </c>
      <c r="C83" s="90" t="s">
        <v>3</v>
      </c>
      <c r="D83" s="91">
        <v>1</v>
      </c>
      <c r="E83" s="92">
        <v>32620.18</v>
      </c>
      <c r="F83" s="73">
        <f t="shared" si="2"/>
        <v>211052.56459999998</v>
      </c>
      <c r="G83" s="73">
        <f t="shared" si="3"/>
        <v>211052.6</v>
      </c>
      <c r="H83" s="58"/>
      <c r="I83" s="58"/>
      <c r="J83" s="58">
        <v>62.5</v>
      </c>
    </row>
    <row r="84" spans="1:10" x14ac:dyDescent="0.2">
      <c r="A84" s="71">
        <v>19</v>
      </c>
      <c r="B84" s="89" t="s">
        <v>82</v>
      </c>
      <c r="C84" s="90" t="s">
        <v>3</v>
      </c>
      <c r="D84" s="91">
        <v>4</v>
      </c>
      <c r="E84" s="92">
        <v>6831.77</v>
      </c>
      <c r="F84" s="73">
        <f t="shared" si="2"/>
        <v>44201.551899999999</v>
      </c>
      <c r="G84" s="73">
        <f t="shared" si="3"/>
        <v>176806.30000000002</v>
      </c>
      <c r="H84" s="58"/>
      <c r="I84" s="58"/>
      <c r="J84" s="58">
        <v>54.92</v>
      </c>
    </row>
    <row r="85" spans="1:10" x14ac:dyDescent="0.2">
      <c r="A85" s="71">
        <v>20</v>
      </c>
      <c r="B85" s="89" t="s">
        <v>117</v>
      </c>
      <c r="C85" s="90" t="s">
        <v>3</v>
      </c>
      <c r="D85" s="91">
        <v>44</v>
      </c>
      <c r="E85" s="92">
        <v>748.35</v>
      </c>
      <c r="F85" s="73">
        <f t="shared" si="2"/>
        <v>4841.8244999999997</v>
      </c>
      <c r="G85" s="73">
        <f t="shared" si="3"/>
        <v>213040.30000000002</v>
      </c>
      <c r="H85" s="58"/>
      <c r="I85" s="58"/>
      <c r="J85" s="58">
        <v>596.52</v>
      </c>
    </row>
    <row r="86" spans="1:10" x14ac:dyDescent="0.2">
      <c r="A86" s="71">
        <v>21</v>
      </c>
      <c r="B86" s="89" t="s">
        <v>118</v>
      </c>
      <c r="C86" s="90" t="s">
        <v>3</v>
      </c>
      <c r="D86" s="91">
        <v>44</v>
      </c>
      <c r="E86" s="92">
        <v>748.35</v>
      </c>
      <c r="F86" s="73">
        <f t="shared" si="2"/>
        <v>4841.8244999999997</v>
      </c>
      <c r="G86" s="73">
        <f t="shared" si="3"/>
        <v>213040.30000000002</v>
      </c>
      <c r="H86" s="58"/>
      <c r="I86" s="58"/>
      <c r="J86" s="58">
        <v>1363.46</v>
      </c>
    </row>
    <row r="87" spans="1:10" x14ac:dyDescent="0.2">
      <c r="A87" s="71">
        <v>22</v>
      </c>
      <c r="B87" s="89" t="s">
        <v>85</v>
      </c>
      <c r="C87" s="90" t="s">
        <v>3</v>
      </c>
      <c r="D87" s="91">
        <v>2</v>
      </c>
      <c r="E87" s="92">
        <v>30.57</v>
      </c>
      <c r="F87" s="73">
        <f t="shared" si="2"/>
        <v>197.78790000000001</v>
      </c>
      <c r="G87" s="73">
        <f t="shared" si="3"/>
        <v>395.6</v>
      </c>
      <c r="H87" s="58"/>
      <c r="I87" s="58"/>
      <c r="J87" s="58">
        <v>17000.7</v>
      </c>
    </row>
    <row r="88" spans="1:10" x14ac:dyDescent="0.2">
      <c r="A88" s="71">
        <v>23</v>
      </c>
      <c r="B88" s="89" t="s">
        <v>86</v>
      </c>
      <c r="C88" s="90" t="s">
        <v>3</v>
      </c>
      <c r="D88" s="91">
        <v>2</v>
      </c>
      <c r="E88" s="92">
        <v>26.86</v>
      </c>
      <c r="F88" s="73">
        <f t="shared" si="2"/>
        <v>173.7842</v>
      </c>
      <c r="G88" s="73">
        <f t="shared" si="3"/>
        <v>347.6</v>
      </c>
      <c r="H88" s="58"/>
      <c r="I88" s="58"/>
      <c r="J88" s="58">
        <v>1086.03</v>
      </c>
    </row>
    <row r="89" spans="1:10" x14ac:dyDescent="0.2">
      <c r="A89" s="71">
        <v>24</v>
      </c>
      <c r="B89" s="89" t="s">
        <v>72</v>
      </c>
      <c r="C89" s="90" t="s">
        <v>3</v>
      </c>
      <c r="D89" s="91">
        <v>4</v>
      </c>
      <c r="E89" s="92">
        <v>145.9</v>
      </c>
      <c r="F89" s="73">
        <f t="shared" si="2"/>
        <v>943.97299999999996</v>
      </c>
      <c r="G89" s="73">
        <f t="shared" si="3"/>
        <v>3775.9</v>
      </c>
      <c r="H89" s="58"/>
      <c r="I89" s="58"/>
      <c r="J89" s="58">
        <v>3706.92</v>
      </c>
    </row>
    <row r="90" spans="1:10" ht="33.75" x14ac:dyDescent="0.2">
      <c r="A90" s="71">
        <v>25</v>
      </c>
      <c r="B90" s="89" t="s">
        <v>90</v>
      </c>
      <c r="C90" s="90" t="s">
        <v>3</v>
      </c>
      <c r="D90" s="91">
        <v>2</v>
      </c>
      <c r="E90" s="92">
        <v>666.98</v>
      </c>
      <c r="F90" s="73">
        <f t="shared" si="2"/>
        <v>4315.3606</v>
      </c>
      <c r="G90" s="73">
        <f t="shared" si="3"/>
        <v>8630.8000000000011</v>
      </c>
      <c r="H90" s="58"/>
      <c r="I90" s="58"/>
      <c r="J90" s="58">
        <v>496.14</v>
      </c>
    </row>
    <row r="91" spans="1:10" ht="22.5" x14ac:dyDescent="0.2">
      <c r="A91" s="71">
        <v>26</v>
      </c>
      <c r="B91" s="89" t="s">
        <v>112</v>
      </c>
      <c r="C91" s="90" t="s">
        <v>3</v>
      </c>
      <c r="D91" s="91">
        <v>1</v>
      </c>
      <c r="E91" s="92">
        <v>8345.61</v>
      </c>
      <c r="F91" s="73">
        <f t="shared" si="2"/>
        <v>53996.096700000002</v>
      </c>
      <c r="G91" s="73">
        <f t="shared" si="3"/>
        <v>53996.1</v>
      </c>
      <c r="H91" s="58"/>
      <c r="I91" s="58"/>
      <c r="J91" s="58">
        <v>11056.86</v>
      </c>
    </row>
    <row r="92" spans="1:10" ht="22.5" x14ac:dyDescent="0.2">
      <c r="A92" s="71">
        <v>27</v>
      </c>
      <c r="B92" s="89" t="s">
        <v>56</v>
      </c>
      <c r="C92" s="90" t="s">
        <v>3</v>
      </c>
      <c r="D92" s="91">
        <v>15</v>
      </c>
      <c r="E92" s="92">
        <v>1108.8599999999999</v>
      </c>
      <c r="F92" s="73">
        <f t="shared" si="2"/>
        <v>7174.3241999999991</v>
      </c>
      <c r="G92" s="73">
        <f t="shared" si="3"/>
        <v>107614.90000000001</v>
      </c>
      <c r="H92" s="58"/>
      <c r="I92" s="58"/>
      <c r="J92" s="58">
        <v>16304.78</v>
      </c>
    </row>
    <row r="93" spans="1:10" x14ac:dyDescent="0.2">
      <c r="A93" s="71">
        <v>28</v>
      </c>
      <c r="B93" s="89" t="s">
        <v>61</v>
      </c>
      <c r="C93" s="90" t="s">
        <v>2</v>
      </c>
      <c r="D93" s="91">
        <v>3</v>
      </c>
      <c r="E93" s="92">
        <v>354.18</v>
      </c>
      <c r="F93" s="73">
        <f t="shared" si="2"/>
        <v>2291.5446000000002</v>
      </c>
      <c r="G93" s="73">
        <f t="shared" si="3"/>
        <v>6874.7000000000007</v>
      </c>
      <c r="H93" s="58"/>
      <c r="I93" s="58"/>
      <c r="J93" s="58">
        <v>16212.46</v>
      </c>
    </row>
    <row r="94" spans="1:10" ht="33.75" x14ac:dyDescent="0.2">
      <c r="A94" s="71">
        <v>29</v>
      </c>
      <c r="B94" s="89" t="s">
        <v>93</v>
      </c>
      <c r="C94" s="90" t="s">
        <v>3</v>
      </c>
      <c r="D94" s="91">
        <v>1</v>
      </c>
      <c r="E94" s="92">
        <v>3626.71</v>
      </c>
      <c r="F94" s="73">
        <f t="shared" si="2"/>
        <v>23464.813699999999</v>
      </c>
      <c r="G94" s="73">
        <f t="shared" si="3"/>
        <v>23464.899999999998</v>
      </c>
      <c r="H94" s="58"/>
      <c r="I94" s="58"/>
      <c r="J94" s="58">
        <v>44693.919999999998</v>
      </c>
    </row>
    <row r="95" spans="1:10" ht="22.5" x14ac:dyDescent="0.2">
      <c r="A95" s="71">
        <v>30</v>
      </c>
      <c r="B95" s="89" t="s">
        <v>119</v>
      </c>
      <c r="C95" s="90" t="s">
        <v>3</v>
      </c>
      <c r="D95" s="91">
        <v>13</v>
      </c>
      <c r="E95" s="92">
        <v>3230.69</v>
      </c>
      <c r="F95" s="73">
        <f t="shared" si="2"/>
        <v>20902.564299999998</v>
      </c>
      <c r="G95" s="73">
        <f t="shared" si="3"/>
        <v>271733.39999999997</v>
      </c>
      <c r="H95" s="58"/>
      <c r="I95" s="58"/>
      <c r="J95" s="58">
        <v>766.94</v>
      </c>
    </row>
    <row r="96" spans="1:10" x14ac:dyDescent="0.2">
      <c r="A96" s="71">
        <v>31</v>
      </c>
      <c r="B96" s="89" t="s">
        <v>62</v>
      </c>
      <c r="C96" s="90" t="s">
        <v>2</v>
      </c>
      <c r="D96" s="91">
        <v>3</v>
      </c>
      <c r="E96" s="92">
        <v>161.80000000000001</v>
      </c>
      <c r="F96" s="73">
        <f t="shared" si="2"/>
        <v>1046.846</v>
      </c>
      <c r="G96" s="73">
        <f t="shared" si="3"/>
        <v>3140.6</v>
      </c>
      <c r="H96" s="58"/>
      <c r="I96" s="58"/>
      <c r="J96" s="58">
        <v>534.66</v>
      </c>
    </row>
    <row r="97" spans="1:10" ht="78.75" x14ac:dyDescent="0.2">
      <c r="A97" s="71">
        <v>32</v>
      </c>
      <c r="B97" s="89" t="s">
        <v>120</v>
      </c>
      <c r="C97" s="90" t="s">
        <v>3</v>
      </c>
      <c r="D97" s="91">
        <v>2</v>
      </c>
      <c r="E97" s="92">
        <v>4375.0600000000004</v>
      </c>
      <c r="F97" s="73">
        <f t="shared" si="2"/>
        <v>28306.638200000001</v>
      </c>
      <c r="G97" s="73">
        <f t="shared" si="3"/>
        <v>56613.299999999996</v>
      </c>
      <c r="H97" s="58"/>
      <c r="I97" s="58"/>
      <c r="J97" s="58">
        <v>1830.11</v>
      </c>
    </row>
    <row r="98" spans="1:10" s="33" customFormat="1" ht="22.5" x14ac:dyDescent="0.2">
      <c r="A98" s="71">
        <v>33</v>
      </c>
      <c r="B98" s="89" t="s">
        <v>121</v>
      </c>
      <c r="C98" s="90" t="s">
        <v>3</v>
      </c>
      <c r="D98" s="91">
        <v>10</v>
      </c>
      <c r="E98" s="92">
        <v>823.69</v>
      </c>
      <c r="F98" s="73">
        <f t="shared" si="2"/>
        <v>5329.2743</v>
      </c>
      <c r="G98" s="73">
        <f t="shared" si="3"/>
        <v>53292.799999999996</v>
      </c>
      <c r="H98" s="77"/>
    </row>
    <row r="99" spans="1:10" s="33" customFormat="1" x14ac:dyDescent="0.2">
      <c r="A99" s="71">
        <v>34</v>
      </c>
      <c r="B99" s="89" t="s">
        <v>95</v>
      </c>
      <c r="C99" s="90" t="s">
        <v>3</v>
      </c>
      <c r="D99" s="91">
        <v>1</v>
      </c>
      <c r="E99" s="92">
        <v>10817.61</v>
      </c>
      <c r="F99" s="73">
        <f t="shared" si="2"/>
        <v>69989.936700000006</v>
      </c>
      <c r="G99" s="73">
        <f t="shared" si="3"/>
        <v>69990</v>
      </c>
      <c r="H99" s="77"/>
    </row>
    <row r="100" spans="1:10" s="33" customFormat="1" x14ac:dyDescent="0.2">
      <c r="A100" s="71">
        <v>35</v>
      </c>
      <c r="B100" s="89" t="s">
        <v>97</v>
      </c>
      <c r="C100" s="90" t="s">
        <v>3</v>
      </c>
      <c r="D100" s="91">
        <v>1</v>
      </c>
      <c r="E100" s="92">
        <v>15951.97</v>
      </c>
      <c r="F100" s="73">
        <f t="shared" si="2"/>
        <v>103209.24589999999</v>
      </c>
      <c r="G100" s="73">
        <f t="shared" si="3"/>
        <v>103209.3</v>
      </c>
      <c r="H100" s="77"/>
    </row>
    <row r="101" spans="1:10" s="33" customFormat="1" ht="22.5" x14ac:dyDescent="0.2">
      <c r="A101" s="71">
        <v>36</v>
      </c>
      <c r="B101" s="89" t="s">
        <v>100</v>
      </c>
      <c r="C101" s="90" t="s">
        <v>3</v>
      </c>
      <c r="D101" s="91">
        <v>1</v>
      </c>
      <c r="E101" s="92">
        <v>15861.65</v>
      </c>
      <c r="F101" s="73">
        <f t="shared" si="2"/>
        <v>102624.87549999999</v>
      </c>
      <c r="G101" s="73">
        <f t="shared" si="3"/>
        <v>102624.90000000001</v>
      </c>
      <c r="H101" s="77"/>
    </row>
    <row r="102" spans="1:10" s="33" customFormat="1" ht="21.75" customHeight="1" x14ac:dyDescent="0.2">
      <c r="A102" s="71">
        <v>37</v>
      </c>
      <c r="B102" s="89" t="s">
        <v>50</v>
      </c>
      <c r="C102" s="90" t="s">
        <v>2</v>
      </c>
      <c r="D102" s="91">
        <v>1</v>
      </c>
      <c r="E102" s="92">
        <v>43726.81</v>
      </c>
      <c r="F102" s="73">
        <f t="shared" si="2"/>
        <v>282912.4607</v>
      </c>
      <c r="G102" s="73">
        <f t="shared" si="3"/>
        <v>282912.5</v>
      </c>
      <c r="H102" s="77"/>
    </row>
    <row r="103" spans="1:10" s="33" customFormat="1" ht="29.25" customHeight="1" x14ac:dyDescent="0.2">
      <c r="A103" s="71">
        <v>38</v>
      </c>
      <c r="B103" s="89" t="s">
        <v>58</v>
      </c>
      <c r="C103" s="90" t="s">
        <v>2</v>
      </c>
      <c r="D103" s="91">
        <v>2</v>
      </c>
      <c r="E103" s="92">
        <v>375.18</v>
      </c>
      <c r="F103" s="73">
        <f t="shared" si="2"/>
        <v>2427.4146000000001</v>
      </c>
      <c r="G103" s="73">
        <f t="shared" si="3"/>
        <v>4854.9000000000005</v>
      </c>
      <c r="H103" s="77"/>
    </row>
    <row r="104" spans="1:10" s="33" customFormat="1" ht="22.5" x14ac:dyDescent="0.2">
      <c r="A104" s="71">
        <v>39</v>
      </c>
      <c r="B104" s="89" t="s">
        <v>103</v>
      </c>
      <c r="C104" s="90" t="s">
        <v>3</v>
      </c>
      <c r="D104" s="91">
        <v>1</v>
      </c>
      <c r="E104" s="92">
        <v>523.09</v>
      </c>
      <c r="F104" s="73">
        <f t="shared" si="2"/>
        <v>3384.3923</v>
      </c>
      <c r="G104" s="73">
        <f t="shared" si="3"/>
        <v>3384.4</v>
      </c>
      <c r="H104" s="77"/>
    </row>
    <row r="105" spans="1:10" s="33" customFormat="1" ht="27" customHeight="1" x14ac:dyDescent="0.2">
      <c r="A105" s="71">
        <v>40</v>
      </c>
      <c r="B105" s="89" t="s">
        <v>104</v>
      </c>
      <c r="C105" s="90" t="s">
        <v>2</v>
      </c>
      <c r="D105" s="91">
        <v>1</v>
      </c>
      <c r="E105" s="92">
        <v>1790.51</v>
      </c>
      <c r="F105" s="73">
        <f t="shared" si="2"/>
        <v>11584.599699999999</v>
      </c>
      <c r="G105" s="73">
        <f t="shared" si="3"/>
        <v>11584.6</v>
      </c>
      <c r="H105" s="77"/>
    </row>
    <row r="106" spans="1:10" x14ac:dyDescent="0.2">
      <c r="A106" s="41"/>
      <c r="B106" s="44"/>
      <c r="C106" s="24"/>
      <c r="D106" s="17"/>
      <c r="E106" s="51"/>
      <c r="F106" s="47" t="s">
        <v>111</v>
      </c>
      <c r="G106" s="47">
        <f>SUM(G66:G105)</f>
        <v>44128905.899999976</v>
      </c>
      <c r="H106" s="28"/>
      <c r="I106" s="5"/>
    </row>
    <row r="107" spans="1:10" x14ac:dyDescent="0.2">
      <c r="A107" s="70" t="s">
        <v>108</v>
      </c>
      <c r="B107" s="8"/>
      <c r="C107" s="21"/>
      <c r="D107" s="7"/>
      <c r="E107" s="50"/>
      <c r="F107" s="48"/>
      <c r="G107" s="48"/>
      <c r="H107" s="3"/>
      <c r="I107" s="5"/>
    </row>
    <row r="108" spans="1:10" x14ac:dyDescent="0.2">
      <c r="A108" s="71">
        <v>1</v>
      </c>
      <c r="B108" s="93" t="s">
        <v>87</v>
      </c>
      <c r="C108" s="94" t="s">
        <v>3</v>
      </c>
      <c r="D108" s="95">
        <v>1</v>
      </c>
      <c r="E108" s="96">
        <v>156.86000000000001</v>
      </c>
      <c r="F108" s="73">
        <f>E108*6.47</f>
        <v>1014.8842000000001</v>
      </c>
      <c r="G108" s="73">
        <f t="shared" ref="G108:G114" si="4">ROUNDUP(D108*F108,1)</f>
        <v>1014.9</v>
      </c>
      <c r="H108" s="59"/>
      <c r="I108" s="59"/>
      <c r="J108" s="59">
        <v>160.33000000000001</v>
      </c>
    </row>
    <row r="109" spans="1:10" s="33" customFormat="1" x14ac:dyDescent="0.2">
      <c r="A109" s="71">
        <v>2</v>
      </c>
      <c r="B109" s="93" t="s">
        <v>88</v>
      </c>
      <c r="C109" s="94" t="s">
        <v>3</v>
      </c>
      <c r="D109" s="95">
        <v>1</v>
      </c>
      <c r="E109" s="96">
        <v>125.21</v>
      </c>
      <c r="F109" s="73">
        <f t="shared" ref="F109:F114" si="5">E109*6.47</f>
        <v>810.10869999999989</v>
      </c>
      <c r="G109" s="73">
        <f t="shared" si="4"/>
        <v>810.2</v>
      </c>
      <c r="H109" s="59"/>
      <c r="I109" s="59"/>
      <c r="J109" s="59">
        <v>127.98</v>
      </c>
    </row>
    <row r="110" spans="1:10" s="33" customFormat="1" x14ac:dyDescent="0.2">
      <c r="A110" s="71">
        <v>3</v>
      </c>
      <c r="B110" s="93" t="s">
        <v>89</v>
      </c>
      <c r="C110" s="94" t="s">
        <v>3</v>
      </c>
      <c r="D110" s="95">
        <v>4</v>
      </c>
      <c r="E110" s="96">
        <v>136.02000000000001</v>
      </c>
      <c r="F110" s="73">
        <f t="shared" si="5"/>
        <v>880.04939999999999</v>
      </c>
      <c r="G110" s="73">
        <f t="shared" si="4"/>
        <v>3520.2</v>
      </c>
      <c r="H110" s="59"/>
      <c r="I110" s="59"/>
      <c r="J110" s="59">
        <v>556.12</v>
      </c>
    </row>
    <row r="111" spans="1:10" s="37" customFormat="1" ht="22.5" x14ac:dyDescent="0.25">
      <c r="A111" s="71">
        <v>4</v>
      </c>
      <c r="B111" s="93" t="s">
        <v>91</v>
      </c>
      <c r="C111" s="94" t="s">
        <v>2</v>
      </c>
      <c r="D111" s="95">
        <v>1</v>
      </c>
      <c r="E111" s="96">
        <v>43.85</v>
      </c>
      <c r="F111" s="73">
        <f t="shared" si="5"/>
        <v>283.70949999999999</v>
      </c>
      <c r="G111" s="73">
        <f t="shared" si="4"/>
        <v>283.8</v>
      </c>
      <c r="H111" s="59"/>
      <c r="I111" s="59"/>
      <c r="J111" s="59">
        <v>44.82</v>
      </c>
    </row>
    <row r="112" spans="1:10" s="33" customFormat="1" ht="22.5" x14ac:dyDescent="0.2">
      <c r="A112" s="71">
        <v>5</v>
      </c>
      <c r="B112" s="93" t="s">
        <v>99</v>
      </c>
      <c r="C112" s="94" t="s">
        <v>3</v>
      </c>
      <c r="D112" s="95">
        <v>1</v>
      </c>
      <c r="E112" s="96">
        <v>3918.52</v>
      </c>
      <c r="F112" s="73">
        <f t="shared" si="5"/>
        <v>25352.824399999998</v>
      </c>
      <c r="G112" s="73">
        <f t="shared" si="4"/>
        <v>25352.899999999998</v>
      </c>
      <c r="H112" s="59"/>
      <c r="I112" s="59"/>
      <c r="J112" s="59">
        <v>4005.18</v>
      </c>
    </row>
    <row r="113" spans="1:10" s="37" customFormat="1" ht="15.75" x14ac:dyDescent="0.25">
      <c r="A113" s="71">
        <v>6</v>
      </c>
      <c r="B113" s="93" t="s">
        <v>122</v>
      </c>
      <c r="C113" s="94" t="s">
        <v>2</v>
      </c>
      <c r="D113" s="95">
        <v>1</v>
      </c>
      <c r="E113" s="96">
        <v>302.14999999999998</v>
      </c>
      <c r="F113" s="73">
        <f t="shared" si="5"/>
        <v>1954.9104999999997</v>
      </c>
      <c r="G113" s="73">
        <f t="shared" si="4"/>
        <v>1955</v>
      </c>
      <c r="H113" s="59"/>
      <c r="I113" s="46"/>
      <c r="J113" s="59">
        <v>4476.87</v>
      </c>
    </row>
    <row r="114" spans="1:10" s="33" customFormat="1" ht="21" customHeight="1" x14ac:dyDescent="0.2">
      <c r="A114" s="71">
        <v>7</v>
      </c>
      <c r="B114" s="93" t="s">
        <v>102</v>
      </c>
      <c r="C114" s="94" t="s">
        <v>3</v>
      </c>
      <c r="D114" s="95">
        <v>1</v>
      </c>
      <c r="E114" s="96">
        <v>4380</v>
      </c>
      <c r="F114" s="73">
        <f t="shared" si="5"/>
        <v>28338.6</v>
      </c>
      <c r="G114" s="74">
        <f t="shared" si="4"/>
        <v>28338.6</v>
      </c>
      <c r="H114" s="77"/>
    </row>
    <row r="115" spans="1:10" s="37" customFormat="1" ht="15.75" x14ac:dyDescent="0.25">
      <c r="A115" s="60"/>
      <c r="B115" s="60"/>
      <c r="C115" s="61"/>
      <c r="D115" s="62"/>
      <c r="E115" s="63"/>
      <c r="F115" s="47" t="s">
        <v>111</v>
      </c>
      <c r="G115" s="64">
        <f>SUM(G108:G114)</f>
        <v>61275.6</v>
      </c>
      <c r="H115" s="60"/>
    </row>
    <row r="116" spans="1:10" s="18" customFormat="1" x14ac:dyDescent="0.2">
      <c r="A116" s="72"/>
      <c r="B116" s="26" t="s">
        <v>60</v>
      </c>
      <c r="C116" s="27"/>
      <c r="D116" s="25"/>
      <c r="E116" s="28"/>
      <c r="F116" s="28"/>
      <c r="G116" s="28">
        <f>G64+G106+G115</f>
        <v>69420471.639999971</v>
      </c>
      <c r="H116" s="65"/>
    </row>
    <row r="117" spans="1:10" s="37" customFormat="1" ht="15.75" x14ac:dyDescent="0.25">
      <c r="C117" s="38"/>
      <c r="D117" s="39"/>
      <c r="E117" s="57"/>
      <c r="G117" s="40"/>
    </row>
    <row r="118" spans="1:10" s="37" customFormat="1" ht="15.75" x14ac:dyDescent="0.25">
      <c r="C118" s="38"/>
      <c r="D118" s="39"/>
      <c r="E118" s="57"/>
      <c r="G118" s="40"/>
    </row>
    <row r="119" spans="1:10" s="37" customFormat="1" ht="15.75" x14ac:dyDescent="0.25">
      <c r="A119" s="37" t="s">
        <v>63</v>
      </c>
      <c r="C119" s="38"/>
      <c r="D119" s="39" t="s">
        <v>64</v>
      </c>
      <c r="F119" s="40"/>
    </row>
    <row r="120" spans="1:10" s="33" customFormat="1" x14ac:dyDescent="0.2">
      <c r="A120" s="34"/>
      <c r="D120" s="35"/>
      <c r="G120" s="36"/>
    </row>
    <row r="121" spans="1:10" s="37" customFormat="1" ht="15.75" x14ac:dyDescent="0.25">
      <c r="A121" s="37" t="s">
        <v>8</v>
      </c>
      <c r="C121" s="38"/>
      <c r="D121" s="39" t="s">
        <v>9</v>
      </c>
      <c r="F121" s="40"/>
    </row>
    <row r="122" spans="1:10" s="37" customFormat="1" ht="15.75" x14ac:dyDescent="0.25">
      <c r="C122" s="38"/>
      <c r="D122" s="39"/>
      <c r="F122" s="40"/>
    </row>
    <row r="123" spans="1:10" s="37" customFormat="1" ht="15.75" x14ac:dyDescent="0.25">
      <c r="A123" s="37" t="s">
        <v>12</v>
      </c>
      <c r="C123" s="38"/>
      <c r="D123" s="39" t="s">
        <v>13</v>
      </c>
      <c r="F123" s="40"/>
    </row>
    <row r="124" spans="1:10" s="37" customFormat="1" ht="15.75" x14ac:dyDescent="0.25">
      <c r="C124" s="38"/>
      <c r="D124" s="39"/>
      <c r="F124" s="40"/>
    </row>
    <row r="125" spans="1:10" s="37" customFormat="1" ht="15.75" x14ac:dyDescent="0.25">
      <c r="A125" s="37" t="s">
        <v>10</v>
      </c>
      <c r="C125" s="38"/>
      <c r="D125" s="39" t="s">
        <v>11</v>
      </c>
      <c r="F125" s="40"/>
    </row>
  </sheetData>
  <mergeCells count="5">
    <mergeCell ref="A7:H7"/>
    <mergeCell ref="A9:H9"/>
    <mergeCell ref="A8:H8"/>
    <mergeCell ref="A10:E10"/>
    <mergeCell ref="A6:H6"/>
  </mergeCells>
  <pageMargins left="0.6692913385826772" right="0.19685039370078741" top="0.9055118110236221" bottom="0.82677165354330717" header="0.27559055118110237" footer="0.23622047244094491"/>
  <pageSetup paperSize="9" scale="73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оборудования</vt:lpstr>
      <vt:lpstr>'Ведомость оборудования'!Заголовки_для_печати</vt:lpstr>
      <vt:lpstr>'Ведомость оборудования'!Область_печати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Tatarintseva Nadezhda</dc:creator>
  <cp:lastModifiedBy>Tatarintseva Nadezhda</cp:lastModifiedBy>
  <cp:lastPrinted>2023-12-18T02:55:23Z</cp:lastPrinted>
  <dcterms:created xsi:type="dcterms:W3CDTF">2003-01-28T12:33:10Z</dcterms:created>
  <dcterms:modified xsi:type="dcterms:W3CDTF">2023-12-18T02:58:11Z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