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3 г\Модернизация КСБ 3 этап\на конкурс повторно\"/>
    </mc:Choice>
  </mc:AlternateContent>
  <bookViews>
    <workbookView xWindow="-120" yWindow="-120" windowWidth="25440" windowHeight="15840" tabRatio="771"/>
  </bookViews>
  <sheets>
    <sheet name="Ведомость оборудования" sheetId="15" r:id="rId1"/>
  </sheets>
  <definedNames>
    <definedName name="_xlnm.Print_Titles" localSheetId="0">'Ведомость оборудования'!$11:$12</definedName>
    <definedName name="_xlnm.Print_Area" localSheetId="0">'Ведомость оборудования'!$A$1:$G$36</definedName>
  </definedNames>
  <calcPr calcId="162913"/>
</workbook>
</file>

<file path=xl/calcChain.xml><?xml version="1.0" encoding="utf-8"?>
<calcChain xmlns="http://schemas.openxmlformats.org/spreadsheetml/2006/main">
  <c r="F25" i="15" l="1"/>
  <c r="F21" i="15"/>
  <c r="F19" i="15"/>
  <c r="F20" i="15"/>
  <c r="F18" i="15"/>
  <c r="F16" i="15" l="1"/>
  <c r="F15" i="15" l="1"/>
  <c r="F14" i="15" l="1"/>
  <c r="F23" i="15"/>
  <c r="F24" i="15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F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<sst xmlns="http://schemas.openxmlformats.org/spreadsheetml/2006/main" count="49" uniqueCount="40">
  <si>
    <t>Наименование</t>
  </si>
  <si>
    <t>Ед. изм.</t>
  </si>
  <si>
    <t>шт</t>
  </si>
  <si>
    <t>шт.</t>
  </si>
  <si>
    <t>Утверждаю:</t>
  </si>
  <si>
    <t>_________________ А.А. Карпачёв</t>
  </si>
  <si>
    <t>" ____ " _______________ 2023 г.</t>
  </si>
  <si>
    <t>"Комплексная система безопасности. Инв. № 00491684. Модернизация комплексной системы безопасности. 3 этап"</t>
  </si>
  <si>
    <t>Начальник ОКС У-ИГЭС</t>
  </si>
  <si>
    <t>А.В. Стасенко</t>
  </si>
  <si>
    <t>Экономист ОКС У-ИГЭС</t>
  </si>
  <si>
    <t>Н.Н. Татаринцева</t>
  </si>
  <si>
    <t>Инженер ОКС У-ИГЭС</t>
  </si>
  <si>
    <t>П.Е. Иванов</t>
  </si>
  <si>
    <t>ВЕДОМОСТЬ</t>
  </si>
  <si>
    <t>на Выполнение строительно-монтажных, пусконаладочных работ и поставка оборудования по объекту:</t>
  </si>
  <si>
    <t>№ п/п</t>
  </si>
  <si>
    <t xml:space="preserve">Кол-во
</t>
  </si>
  <si>
    <t>Крышка верхняя для извещателей серии SL с защитой от птиц и мелких животных (комплект из 2 шт) АВС-4 Optex</t>
  </si>
  <si>
    <t>6 ТБ Жесткий диск WD Red IntelliPower WD60EFAX</t>
  </si>
  <si>
    <t>Стоимость в ТЦ, руб. (справочно)</t>
  </si>
  <si>
    <t>1</t>
  </si>
  <si>
    <t>2</t>
  </si>
  <si>
    <t>3</t>
  </si>
  <si>
    <t>Главный инженер У-ИГЭС</t>
  </si>
  <si>
    <t>С.В. Крапицкий</t>
  </si>
  <si>
    <t>Цена, руб</t>
  </si>
  <si>
    <t>Примечание</t>
  </si>
  <si>
    <t>Директор филиала ООО "ЕвроСибЭнерго-Гидрогенерация"</t>
  </si>
  <si>
    <t>Усть-Илимская ГЭС</t>
  </si>
  <si>
    <t>Прибор для точной настройки извещателей 	BAU-4</t>
  </si>
  <si>
    <t>4-портовый USB KM-переключатель (Keyboard Mouse Switch), который позволяет пользователям управлять до 4-х компьютеров с помощью одного комплекта клавиатуры и мыши. Два переключателя могут быть подключены последовательно, чтобы обеспечить управление до 8 компьютеров с одной консоли. Функция Boundless Switching. CS724KM ATEN</t>
  </si>
  <si>
    <t>Щит распределительный наружного освещения ЩРОО с установкой в нем:	ПР 8501 1055-4-УХЛ3</t>
  </si>
  <si>
    <t>Клавиатура-джойстик сетевая для управления поворотными камерами DS-1200KI Hikvision</t>
  </si>
  <si>
    <t>оборудования поставки подрядчика в 2024 г.</t>
  </si>
  <si>
    <t>Всего Оборудование поставки Подрядчика</t>
  </si>
  <si>
    <t>Всего:</t>
  </si>
  <si>
    <t>ЛСР 02-01-01 Система периметральной охранной сигнализации. Система контроля доступа на территорию.</t>
  </si>
  <si>
    <t>ЛСР 02-01-02 Система охранная телевизионная наружная</t>
  </si>
  <si>
    <t>ЛСР 02-01-03 Система охранного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</si>
</sst>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57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 vertical="top" wrapText="1"/>
    </xf>
    <xf numFmtId="0" fontId="6" fillId="0" borderId="1" xfId="2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23" applyFont="1" applyAlignment="1">
      <alignment vertical="top" wrapText="1"/>
    </xf>
    <xf numFmtId="0" fontId="8" fillId="0" borderId="0" xfId="0" applyFont="1" applyBorder="1"/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2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23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23" applyFont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6" fillId="2" borderId="0" xfId="0" applyFont="1" applyFill="1"/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right" vertical="top"/>
    </xf>
    <xf numFmtId="0" fontId="10" fillId="2" borderId="0" xfId="0" applyFont="1" applyFill="1"/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27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top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2" borderId="1" xfId="20" applyFont="1" applyFill="1" applyBorder="1" applyAlignment="1">
      <alignment horizontal="center"/>
    </xf>
    <xf numFmtId="0" fontId="6" fillId="2" borderId="1" xfId="2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7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tabSelected="1" view="pageBreakPreview" zoomScale="90" zoomScaleNormal="80" zoomScaleSheetLayoutView="90" workbookViewId="0">
      <selection activeCell="F26" sqref="F26"/>
    </sheetView>
  </sheetViews>
  <sheetFormatPr defaultRowHeight="12.75" x14ac:dyDescent="0.2"/>
  <cols>
    <col min="1" max="1" width="7.140625" style="1" customWidth="1"/>
    <col min="2" max="2" width="55" style="2" customWidth="1"/>
    <col min="3" max="3" width="12.28515625" style="19" customWidth="1"/>
    <col min="4" max="4" width="10.7109375" style="1" customWidth="1"/>
    <col min="5" max="6" width="14.7109375" style="2" customWidth="1"/>
    <col min="7" max="7" width="15.42578125" style="6" customWidth="1"/>
    <col min="8" max="8" width="7.140625" style="2" customWidth="1"/>
    <col min="9" max="16384" width="9.140625" style="2"/>
  </cols>
  <sheetData>
    <row r="1" spans="1:8" s="10" customFormat="1" ht="15.75" x14ac:dyDescent="0.25">
      <c r="A1" s="11"/>
      <c r="B1" s="11"/>
      <c r="C1" s="22"/>
      <c r="D1" s="11"/>
      <c r="G1" s="24" t="s">
        <v>4</v>
      </c>
    </row>
    <row r="2" spans="1:8" s="10" customFormat="1" ht="15.75" x14ac:dyDescent="0.25">
      <c r="A2" s="12"/>
      <c r="B2" s="12"/>
      <c r="C2" s="23"/>
      <c r="D2" s="12"/>
      <c r="G2" s="25" t="s">
        <v>28</v>
      </c>
    </row>
    <row r="3" spans="1:8" s="10" customFormat="1" ht="15.75" x14ac:dyDescent="0.25">
      <c r="A3" s="12"/>
      <c r="B3" s="12"/>
      <c r="C3" s="23"/>
      <c r="D3" s="12"/>
      <c r="G3" s="25" t="s">
        <v>29</v>
      </c>
    </row>
    <row r="4" spans="1:8" s="10" customFormat="1" ht="15.75" x14ac:dyDescent="0.25">
      <c r="A4" s="12"/>
      <c r="B4" s="12"/>
      <c r="C4" s="23"/>
      <c r="D4" s="12"/>
      <c r="G4" s="25" t="s">
        <v>5</v>
      </c>
    </row>
    <row r="5" spans="1:8" s="13" customFormat="1" ht="15.75" x14ac:dyDescent="0.25">
      <c r="A5" s="14"/>
      <c r="B5" s="15"/>
      <c r="C5" s="18"/>
      <c r="D5" s="16"/>
      <c r="G5" s="26" t="s">
        <v>6</v>
      </c>
    </row>
    <row r="6" spans="1:8" s="13" customFormat="1" ht="15" x14ac:dyDescent="0.25">
      <c r="A6" s="55" t="s">
        <v>14</v>
      </c>
      <c r="B6" s="55"/>
      <c r="C6" s="55"/>
      <c r="D6" s="55"/>
      <c r="E6" s="55"/>
      <c r="F6" s="55"/>
      <c r="G6" s="55"/>
    </row>
    <row r="7" spans="1:8" s="13" customFormat="1" ht="15" x14ac:dyDescent="0.25">
      <c r="A7" s="53" t="s">
        <v>34</v>
      </c>
      <c r="B7" s="53"/>
      <c r="C7" s="53"/>
      <c r="D7" s="53"/>
      <c r="E7" s="53"/>
      <c r="F7" s="53"/>
      <c r="G7" s="53"/>
    </row>
    <row r="8" spans="1:8" s="13" customFormat="1" ht="15" x14ac:dyDescent="0.25">
      <c r="A8" s="55" t="s">
        <v>15</v>
      </c>
      <c r="B8" s="55"/>
      <c r="C8" s="55"/>
      <c r="D8" s="55"/>
      <c r="E8" s="55"/>
      <c r="F8" s="55"/>
      <c r="G8" s="55"/>
    </row>
    <row r="9" spans="1:8" s="13" customFormat="1" ht="15" x14ac:dyDescent="0.25">
      <c r="A9" s="54" t="s">
        <v>7</v>
      </c>
      <c r="B9" s="54"/>
      <c r="C9" s="54"/>
      <c r="D9" s="54"/>
      <c r="E9" s="54"/>
      <c r="F9" s="54"/>
      <c r="G9" s="54"/>
    </row>
    <row r="10" spans="1:8" s="13" customFormat="1" ht="15" x14ac:dyDescent="0.25">
      <c r="A10" s="56"/>
      <c r="B10" s="56"/>
      <c r="C10" s="56"/>
      <c r="D10" s="56"/>
      <c r="E10" s="56"/>
      <c r="F10" s="16"/>
      <c r="G10" s="17"/>
    </row>
    <row r="11" spans="1:8" ht="38.25" x14ac:dyDescent="0.2">
      <c r="A11" s="35" t="s">
        <v>16</v>
      </c>
      <c r="B11" s="36" t="s">
        <v>0</v>
      </c>
      <c r="C11" s="36" t="s">
        <v>1</v>
      </c>
      <c r="D11" s="35" t="s">
        <v>17</v>
      </c>
      <c r="E11" s="36" t="s">
        <v>26</v>
      </c>
      <c r="F11" s="36" t="s">
        <v>20</v>
      </c>
      <c r="G11" s="36" t="s">
        <v>27</v>
      </c>
    </row>
    <row r="12" spans="1:8" x14ac:dyDescent="0.2">
      <c r="A12" s="4">
        <v>1</v>
      </c>
      <c r="B12" s="4">
        <v>2</v>
      </c>
      <c r="C12" s="20">
        <v>3</v>
      </c>
      <c r="D12" s="4">
        <v>4</v>
      </c>
      <c r="E12" s="4">
        <v>5</v>
      </c>
      <c r="F12" s="4">
        <v>6</v>
      </c>
      <c r="G12" s="4">
        <v>7</v>
      </c>
    </row>
    <row r="13" spans="1:8" x14ac:dyDescent="0.2">
      <c r="A13" s="37" t="s">
        <v>37</v>
      </c>
      <c r="B13" s="4"/>
      <c r="C13" s="20"/>
      <c r="D13" s="4"/>
      <c r="E13" s="4"/>
      <c r="F13" s="4"/>
      <c r="G13" s="4"/>
    </row>
    <row r="14" spans="1:8" s="27" customFormat="1" ht="25.5" x14ac:dyDescent="0.2">
      <c r="A14" s="35" t="s">
        <v>21</v>
      </c>
      <c r="B14" s="38" t="s">
        <v>18</v>
      </c>
      <c r="C14" s="36" t="s">
        <v>3</v>
      </c>
      <c r="D14" s="35">
        <v>59</v>
      </c>
      <c r="E14" s="39">
        <v>2831.96</v>
      </c>
      <c r="F14" s="39">
        <f>D14*E14</f>
        <v>167085.64000000001</v>
      </c>
      <c r="G14" s="40"/>
      <c r="H14" s="41"/>
    </row>
    <row r="15" spans="1:8" s="27" customFormat="1" ht="21" customHeight="1" x14ac:dyDescent="0.2">
      <c r="A15" s="35" t="s">
        <v>22</v>
      </c>
      <c r="B15" s="38" t="s">
        <v>30</v>
      </c>
      <c r="C15" s="36" t="s">
        <v>3</v>
      </c>
      <c r="D15" s="35">
        <v>1</v>
      </c>
      <c r="E15" s="39">
        <v>321405.19</v>
      </c>
      <c r="F15" s="39">
        <f>D15*E15</f>
        <v>321405.19</v>
      </c>
      <c r="G15" s="40"/>
      <c r="H15" s="41"/>
    </row>
    <row r="16" spans="1:8" s="27" customFormat="1" x14ac:dyDescent="0.2">
      <c r="A16" s="35"/>
      <c r="B16" s="38"/>
      <c r="C16" s="36"/>
      <c r="D16" s="35"/>
      <c r="E16" s="42" t="s">
        <v>36</v>
      </c>
      <c r="F16" s="52">
        <f>SUM(F14:F15)</f>
        <v>488490.83</v>
      </c>
      <c r="G16" s="40"/>
      <c r="H16" s="41"/>
    </row>
    <row r="17" spans="1:8" s="27" customFormat="1" x14ac:dyDescent="0.2">
      <c r="A17" s="37" t="s">
        <v>38</v>
      </c>
      <c r="B17" s="43"/>
      <c r="C17" s="44"/>
      <c r="D17" s="43"/>
      <c r="E17" s="43"/>
      <c r="F17" s="43"/>
      <c r="G17" s="43"/>
    </row>
    <row r="18" spans="1:8" s="27" customFormat="1" ht="22.5" customHeight="1" x14ac:dyDescent="0.2">
      <c r="A18" s="35" t="s">
        <v>21</v>
      </c>
      <c r="B18" s="38" t="s">
        <v>19</v>
      </c>
      <c r="C18" s="36" t="s">
        <v>3</v>
      </c>
      <c r="D18" s="35">
        <v>45</v>
      </c>
      <c r="E18" s="39">
        <v>18878.75</v>
      </c>
      <c r="F18" s="39">
        <f>ROUNDUP(D18*E18,0)</f>
        <v>849544</v>
      </c>
      <c r="G18" s="40"/>
      <c r="H18" s="41"/>
    </row>
    <row r="19" spans="1:8" s="27" customFormat="1" ht="89.25" x14ac:dyDescent="0.2">
      <c r="A19" s="35" t="s">
        <v>22</v>
      </c>
      <c r="B19" s="38" t="s">
        <v>31</v>
      </c>
      <c r="C19" s="36" t="s">
        <v>3</v>
      </c>
      <c r="D19" s="35">
        <v>2</v>
      </c>
      <c r="E19" s="39">
        <v>50848.45</v>
      </c>
      <c r="F19" s="39">
        <f>ROUNDDOWN(D19*E19,4)</f>
        <v>101696.9</v>
      </c>
      <c r="G19" s="40"/>
      <c r="H19" s="41"/>
    </row>
    <row r="20" spans="1:8" s="27" customFormat="1" ht="28.5" customHeight="1" x14ac:dyDescent="0.2">
      <c r="A20" s="35" t="s">
        <v>23</v>
      </c>
      <c r="B20" s="38" t="s">
        <v>33</v>
      </c>
      <c r="C20" s="36" t="s">
        <v>2</v>
      </c>
      <c r="D20" s="35">
        <v>1</v>
      </c>
      <c r="E20" s="39">
        <v>66875.259999999995</v>
      </c>
      <c r="F20" s="39">
        <f>ROUNDDOWN(D20*E20,4)</f>
        <v>66875.259999999995</v>
      </c>
      <c r="G20" s="40"/>
      <c r="H20" s="41"/>
    </row>
    <row r="21" spans="1:8" s="27" customFormat="1" x14ac:dyDescent="0.2">
      <c r="A21" s="35"/>
      <c r="B21" s="38"/>
      <c r="C21" s="36"/>
      <c r="D21" s="35"/>
      <c r="E21" s="42" t="s">
        <v>36</v>
      </c>
      <c r="F21" s="52">
        <f>ROUNDUP(F18+F19+F20,1)</f>
        <v>1018116.2</v>
      </c>
      <c r="G21" s="40"/>
      <c r="H21" s="41"/>
    </row>
    <row r="22" spans="1:8" s="27" customFormat="1" x14ac:dyDescent="0.2">
      <c r="A22" s="37" t="s">
        <v>39</v>
      </c>
      <c r="B22" s="38"/>
      <c r="C22" s="36"/>
      <c r="D22" s="35"/>
      <c r="E22" s="39"/>
      <c r="F22" s="39"/>
      <c r="G22" s="40"/>
      <c r="H22" s="41"/>
    </row>
    <row r="23" spans="1:8" s="27" customFormat="1" ht="30" customHeight="1" x14ac:dyDescent="0.2">
      <c r="A23" s="35" t="s">
        <v>21</v>
      </c>
      <c r="B23" s="38" t="s">
        <v>32</v>
      </c>
      <c r="C23" s="36" t="s">
        <v>3</v>
      </c>
      <c r="D23" s="35">
        <v>1</v>
      </c>
      <c r="E23" s="39">
        <v>53460.65</v>
      </c>
      <c r="F23" s="39">
        <f>D23*E23</f>
        <v>53460.65</v>
      </c>
      <c r="G23" s="40"/>
      <c r="H23" s="41"/>
    </row>
    <row r="24" spans="1:8" s="27" customFormat="1" x14ac:dyDescent="0.2">
      <c r="A24" s="35"/>
      <c r="B24" s="38"/>
      <c r="C24" s="36"/>
      <c r="D24" s="35"/>
      <c r="E24" s="42" t="s">
        <v>36</v>
      </c>
      <c r="F24" s="52">
        <f>SUM(F23:F23)</f>
        <v>53460.65</v>
      </c>
      <c r="G24" s="40"/>
      <c r="H24" s="41"/>
    </row>
    <row r="25" spans="1:8" s="51" customFormat="1" x14ac:dyDescent="0.2">
      <c r="A25" s="45"/>
      <c r="B25" s="46" t="s">
        <v>35</v>
      </c>
      <c r="C25" s="47"/>
      <c r="D25" s="48"/>
      <c r="E25" s="49"/>
      <c r="F25" s="49">
        <f>488491+1018116+53461</f>
        <v>1560068</v>
      </c>
      <c r="G25" s="49"/>
      <c r="H25" s="50"/>
    </row>
    <row r="26" spans="1:8" x14ac:dyDescent="0.2">
      <c r="A26" s="7"/>
      <c r="B26" s="8"/>
      <c r="C26" s="21"/>
      <c r="D26" s="7"/>
      <c r="E26" s="9"/>
      <c r="F26" s="9"/>
      <c r="G26" s="3"/>
      <c r="H26" s="5"/>
    </row>
    <row r="27" spans="1:8" x14ac:dyDescent="0.2">
      <c r="A27" s="7"/>
      <c r="B27" s="8"/>
      <c r="C27" s="21"/>
      <c r="D27" s="7"/>
      <c r="E27" s="9"/>
      <c r="F27" s="9"/>
      <c r="G27" s="3"/>
      <c r="H27" s="5"/>
    </row>
    <row r="28" spans="1:8" s="27" customFormat="1" x14ac:dyDescent="0.2">
      <c r="A28" s="28"/>
      <c r="D28" s="29"/>
      <c r="G28" s="30"/>
    </row>
    <row r="29" spans="1:8" s="27" customFormat="1" x14ac:dyDescent="0.2">
      <c r="A29" s="28"/>
      <c r="D29" s="29"/>
      <c r="G29" s="30"/>
    </row>
    <row r="30" spans="1:8" s="31" customFormat="1" ht="15.75" x14ac:dyDescent="0.25">
      <c r="A30" s="31" t="s">
        <v>24</v>
      </c>
      <c r="C30" s="32"/>
      <c r="D30" s="33" t="s">
        <v>25</v>
      </c>
      <c r="F30" s="34"/>
    </row>
    <row r="31" spans="1:8" s="27" customFormat="1" x14ac:dyDescent="0.2">
      <c r="A31" s="28"/>
      <c r="D31" s="29"/>
      <c r="G31" s="30"/>
    </row>
    <row r="32" spans="1:8" s="31" customFormat="1" ht="15.75" x14ac:dyDescent="0.25">
      <c r="A32" s="31" t="s">
        <v>8</v>
      </c>
      <c r="C32" s="32"/>
      <c r="D32" s="33" t="s">
        <v>9</v>
      </c>
      <c r="F32" s="34"/>
    </row>
    <row r="33" spans="1:6" s="31" customFormat="1" ht="15.75" x14ac:dyDescent="0.25">
      <c r="C33" s="32"/>
      <c r="D33" s="33"/>
      <c r="F33" s="34"/>
    </row>
    <row r="34" spans="1:6" s="31" customFormat="1" ht="15.75" x14ac:dyDescent="0.25">
      <c r="A34" s="31" t="s">
        <v>12</v>
      </c>
      <c r="C34" s="32"/>
      <c r="D34" s="33" t="s">
        <v>13</v>
      </c>
      <c r="F34" s="34"/>
    </row>
    <row r="35" spans="1:6" s="31" customFormat="1" ht="15.75" x14ac:dyDescent="0.25">
      <c r="C35" s="32"/>
      <c r="D35" s="33"/>
      <c r="F35" s="34"/>
    </row>
    <row r="36" spans="1:6" s="31" customFormat="1" ht="15.75" x14ac:dyDescent="0.25">
      <c r="A36" s="31" t="s">
        <v>10</v>
      </c>
      <c r="C36" s="32"/>
      <c r="D36" s="33" t="s">
        <v>11</v>
      </c>
      <c r="F36" s="34"/>
    </row>
  </sheetData>
  <sortState ref="A18:G30">
    <sortCondition ref="A18:A30"/>
  </sortState>
  <mergeCells count="5">
    <mergeCell ref="A7:G7"/>
    <mergeCell ref="A9:G9"/>
    <mergeCell ref="A8:G8"/>
    <mergeCell ref="A10:E10"/>
    <mergeCell ref="A6:G6"/>
  </mergeCells>
  <pageMargins left="0.6692913385826772" right="0.19685039370078741" top="0.9055118110236221" bottom="0.82677165354330717" header="0.27559055118110237" footer="0.23622047244094491"/>
  <pageSetup paperSize="9" scale="73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оборудования</vt:lpstr>
      <vt:lpstr>'Ведомость оборудования'!Заголовки_для_печати</vt:lpstr>
      <vt:lpstr>'Ведомость оборудования'!Область_печати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2023-12-12T02:18:59Z</cp:lastPrinted>
  <dcterms:created xsi:type="dcterms:W3CDTF">2003-01-28T12:33:10Z</dcterms:created>
  <dcterms:modified xsi:type="dcterms:W3CDTF">2023-12-12T02:20:39Z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